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0" yWindow="630" windowWidth="14835" windowHeight="8040" tabRatio="771" activeTab="2"/>
  </bookViews>
  <sheets>
    <sheet name="MEXICALI 2017" sheetId="42" r:id="rId1"/>
    <sheet name="ENSENADA" sheetId="46" r:id="rId2"/>
    <sheet name="TIJUANA" sheetId="45" r:id="rId3"/>
    <sheet name="TOTAL HORAS" sheetId="47" r:id="rId4"/>
    <sheet name="DIAS FESTIVOS" sheetId="44" r:id="rId5"/>
  </sheets>
  <calcPr calcId="114210"/>
</workbook>
</file>

<file path=xl/calcChain.xml><?xml version="1.0" encoding="utf-8"?>
<calcChain xmlns="http://schemas.openxmlformats.org/spreadsheetml/2006/main">
  <c r="C4" i="47"/>
  <c r="C5"/>
  <c r="C6"/>
  <c r="C7"/>
  <c r="F28" i="45"/>
  <c r="G5"/>
  <c r="G6"/>
  <c r="G8"/>
  <c r="G10"/>
  <c r="G12"/>
  <c r="G13"/>
  <c r="G15"/>
  <c r="G17"/>
  <c r="G18"/>
  <c r="G20"/>
  <c r="G22"/>
  <c r="G24"/>
  <c r="G26"/>
  <c r="G28"/>
  <c r="G29"/>
  <c r="G31"/>
  <c r="G33"/>
  <c r="G35"/>
  <c r="G36"/>
  <c r="G38"/>
  <c r="G40"/>
  <c r="G42"/>
  <c r="G44"/>
  <c r="G45"/>
  <c r="G47"/>
  <c r="G49"/>
  <c r="G51"/>
  <c r="G52"/>
  <c r="G54"/>
  <c r="G56"/>
  <c r="G57"/>
  <c r="G59"/>
  <c r="G61"/>
  <c r="G62"/>
  <c r="G64"/>
  <c r="G66"/>
  <c r="G67"/>
  <c r="G69"/>
  <c r="G71"/>
  <c r="G73"/>
  <c r="G74"/>
  <c r="G76"/>
  <c r="G78"/>
  <c r="G79"/>
  <c r="G81"/>
  <c r="G83"/>
  <c r="G85"/>
  <c r="G86"/>
  <c r="G88"/>
  <c r="G90"/>
  <c r="G91"/>
  <c r="G93"/>
  <c r="G95"/>
  <c r="G97"/>
  <c r="G99"/>
  <c r="G101"/>
  <c r="G103"/>
  <c r="G105"/>
  <c r="G107"/>
  <c r="G109"/>
  <c r="G111"/>
  <c r="G113"/>
  <c r="G115"/>
  <c r="G117"/>
  <c r="G119"/>
  <c r="G120"/>
  <c r="G122"/>
  <c r="G124"/>
  <c r="G126"/>
  <c r="G128"/>
  <c r="G130"/>
  <c r="G132"/>
  <c r="G134"/>
  <c r="G136"/>
  <c r="G137"/>
  <c r="G139"/>
  <c r="G141"/>
  <c r="G65406"/>
  <c r="G65426"/>
  <c r="H5"/>
  <c r="H6"/>
  <c r="H8"/>
  <c r="H10"/>
  <c r="H12"/>
  <c r="H13"/>
  <c r="H15"/>
  <c r="H17"/>
  <c r="H18"/>
  <c r="H20"/>
  <c r="H22"/>
  <c r="H24"/>
  <c r="H26"/>
  <c r="H28"/>
  <c r="H29"/>
  <c r="H31"/>
  <c r="H33"/>
  <c r="H35"/>
  <c r="H36"/>
  <c r="H38"/>
  <c r="H40"/>
  <c r="H42"/>
  <c r="H44"/>
  <c r="H45"/>
  <c r="H47"/>
  <c r="H49"/>
  <c r="H51"/>
  <c r="H52"/>
  <c r="H54"/>
  <c r="H56"/>
  <c r="H57"/>
  <c r="H59"/>
  <c r="H61"/>
  <c r="H62"/>
  <c r="H64"/>
  <c r="H66"/>
  <c r="H67"/>
  <c r="H69"/>
  <c r="H71"/>
  <c r="H73"/>
  <c r="H74"/>
  <c r="H76"/>
  <c r="H78"/>
  <c r="H79"/>
  <c r="H81"/>
  <c r="H83"/>
  <c r="H85"/>
  <c r="H86"/>
  <c r="H88"/>
  <c r="H90"/>
  <c r="H91"/>
  <c r="H93"/>
  <c r="H95"/>
  <c r="H97"/>
  <c r="H99"/>
  <c r="H101"/>
  <c r="H103"/>
  <c r="H105"/>
  <c r="H107"/>
  <c r="H109"/>
  <c r="H111"/>
  <c r="H113"/>
  <c r="H115"/>
  <c r="H117"/>
  <c r="H119"/>
  <c r="H120"/>
  <c r="H122"/>
  <c r="H124"/>
  <c r="H126"/>
  <c r="H128"/>
  <c r="H130"/>
  <c r="H132"/>
  <c r="H134"/>
  <c r="H136"/>
  <c r="H137"/>
  <c r="H139"/>
  <c r="H141"/>
  <c r="H65406"/>
  <c r="H65426"/>
  <c r="I5"/>
  <c r="I6"/>
  <c r="I8"/>
  <c r="I10"/>
  <c r="I12"/>
  <c r="I13"/>
  <c r="I15"/>
  <c r="I17"/>
  <c r="I18"/>
  <c r="I20"/>
  <c r="I22"/>
  <c r="I24"/>
  <c r="I26"/>
  <c r="I28"/>
  <c r="I29"/>
  <c r="I31"/>
  <c r="I33"/>
  <c r="I35"/>
  <c r="I36"/>
  <c r="I38"/>
  <c r="I40"/>
  <c r="I42"/>
  <c r="I44"/>
  <c r="I45"/>
  <c r="I47"/>
  <c r="I49"/>
  <c r="I51"/>
  <c r="I52"/>
  <c r="I54"/>
  <c r="I56"/>
  <c r="I57"/>
  <c r="I59"/>
  <c r="I61"/>
  <c r="I62"/>
  <c r="I64"/>
  <c r="I66"/>
  <c r="I67"/>
  <c r="I69"/>
  <c r="I71"/>
  <c r="I73"/>
  <c r="I74"/>
  <c r="I76"/>
  <c r="I78"/>
  <c r="I79"/>
  <c r="I81"/>
  <c r="I83"/>
  <c r="I85"/>
  <c r="I86"/>
  <c r="I88"/>
  <c r="I90"/>
  <c r="I91"/>
  <c r="I93"/>
  <c r="I95"/>
  <c r="I97"/>
  <c r="I99"/>
  <c r="I101"/>
  <c r="I103"/>
  <c r="I105"/>
  <c r="I107"/>
  <c r="I109"/>
  <c r="I111"/>
  <c r="I113"/>
  <c r="I115"/>
  <c r="I117"/>
  <c r="I119"/>
  <c r="I120"/>
  <c r="I122"/>
  <c r="I124"/>
  <c r="I126"/>
  <c r="I128"/>
  <c r="I130"/>
  <c r="I132"/>
  <c r="I134"/>
  <c r="I136"/>
  <c r="I137"/>
  <c r="I139"/>
  <c r="I141"/>
  <c r="I65406"/>
  <c r="I65426"/>
  <c r="J5"/>
  <c r="J6"/>
  <c r="J8"/>
  <c r="J10"/>
  <c r="J12"/>
  <c r="J13"/>
  <c r="J15"/>
  <c r="J17"/>
  <c r="J18"/>
  <c r="J20"/>
  <c r="J22"/>
  <c r="J24"/>
  <c r="J26"/>
  <c r="J28"/>
  <c r="J29"/>
  <c r="J31"/>
  <c r="J33"/>
  <c r="J35"/>
  <c r="J36"/>
  <c r="J38"/>
  <c r="J40"/>
  <c r="J42"/>
  <c r="J44"/>
  <c r="J45"/>
  <c r="J47"/>
  <c r="J49"/>
  <c r="J51"/>
  <c r="J52"/>
  <c r="J54"/>
  <c r="J56"/>
  <c r="J57"/>
  <c r="J59"/>
  <c r="J61"/>
  <c r="J62"/>
  <c r="J64"/>
  <c r="J66"/>
  <c r="J67"/>
  <c r="J69"/>
  <c r="J71"/>
  <c r="J73"/>
  <c r="J74"/>
  <c r="J76"/>
  <c r="J78"/>
  <c r="J79"/>
  <c r="J81"/>
  <c r="J83"/>
  <c r="J85"/>
  <c r="J86"/>
  <c r="J88"/>
  <c r="J90"/>
  <c r="J91"/>
  <c r="J93"/>
  <c r="J95"/>
  <c r="J97"/>
  <c r="J99"/>
  <c r="J101"/>
  <c r="J103"/>
  <c r="J105"/>
  <c r="J107"/>
  <c r="J109"/>
  <c r="J111"/>
  <c r="J113"/>
  <c r="J115"/>
  <c r="J117"/>
  <c r="J119"/>
  <c r="J120"/>
  <c r="J122"/>
  <c r="J124"/>
  <c r="J126"/>
  <c r="J128"/>
  <c r="J130"/>
  <c r="J132"/>
  <c r="J134"/>
  <c r="J136"/>
  <c r="J137"/>
  <c r="J139"/>
  <c r="J141"/>
  <c r="J65406"/>
  <c r="J65426"/>
  <c r="K5"/>
  <c r="K6"/>
  <c r="K8"/>
  <c r="K10"/>
  <c r="K12"/>
  <c r="K13"/>
  <c r="K15"/>
  <c r="K17"/>
  <c r="K18"/>
  <c r="K20"/>
  <c r="K22"/>
  <c r="K24"/>
  <c r="K26"/>
  <c r="K28"/>
  <c r="K29"/>
  <c r="K31"/>
  <c r="K33"/>
  <c r="K35"/>
  <c r="K36"/>
  <c r="K38"/>
  <c r="K40"/>
  <c r="K42"/>
  <c r="K44"/>
  <c r="K45"/>
  <c r="K47"/>
  <c r="K49"/>
  <c r="K51"/>
  <c r="K52"/>
  <c r="K54"/>
  <c r="K56"/>
  <c r="K57"/>
  <c r="K59"/>
  <c r="K61"/>
  <c r="K62"/>
  <c r="K64"/>
  <c r="K66"/>
  <c r="K67"/>
  <c r="K69"/>
  <c r="K71"/>
  <c r="K73"/>
  <c r="K74"/>
  <c r="K76"/>
  <c r="K78"/>
  <c r="K79"/>
  <c r="K81"/>
  <c r="K83"/>
  <c r="K85"/>
  <c r="K86"/>
  <c r="K88"/>
  <c r="K90"/>
  <c r="K91"/>
  <c r="K93"/>
  <c r="K95"/>
  <c r="K97"/>
  <c r="K99"/>
  <c r="K101"/>
  <c r="K103"/>
  <c r="K105"/>
  <c r="K107"/>
  <c r="K109"/>
  <c r="K111"/>
  <c r="K113"/>
  <c r="K115"/>
  <c r="K117"/>
  <c r="K119"/>
  <c r="K120"/>
  <c r="K122"/>
  <c r="K124"/>
  <c r="K126"/>
  <c r="K128"/>
  <c r="K130"/>
  <c r="K132"/>
  <c r="K134"/>
  <c r="K136"/>
  <c r="K137"/>
  <c r="K139"/>
  <c r="K141"/>
  <c r="K65406"/>
  <c r="K65426"/>
  <c r="L5"/>
  <c r="L6"/>
  <c r="L8"/>
  <c r="L10"/>
  <c r="L12"/>
  <c r="L13"/>
  <c r="L15"/>
  <c r="L17"/>
  <c r="L18"/>
  <c r="L20"/>
  <c r="L22"/>
  <c r="L24"/>
  <c r="L26"/>
  <c r="L28"/>
  <c r="L29"/>
  <c r="L31"/>
  <c r="L33"/>
  <c r="L35"/>
  <c r="L36"/>
  <c r="L38"/>
  <c r="L40"/>
  <c r="L42"/>
  <c r="L44"/>
  <c r="L45"/>
  <c r="L47"/>
  <c r="L49"/>
  <c r="L51"/>
  <c r="L52"/>
  <c r="L54"/>
  <c r="L56"/>
  <c r="L57"/>
  <c r="L59"/>
  <c r="L61"/>
  <c r="L62"/>
  <c r="L64"/>
  <c r="L66"/>
  <c r="L67"/>
  <c r="L69"/>
  <c r="L71"/>
  <c r="L73"/>
  <c r="L74"/>
  <c r="L76"/>
  <c r="L78"/>
  <c r="L79"/>
  <c r="L81"/>
  <c r="L83"/>
  <c r="L85"/>
  <c r="L86"/>
  <c r="L88"/>
  <c r="L90"/>
  <c r="L91"/>
  <c r="L93"/>
  <c r="L95"/>
  <c r="L97"/>
  <c r="L99"/>
  <c r="L101"/>
  <c r="L103"/>
  <c r="L105"/>
  <c r="L107"/>
  <c r="L109"/>
  <c r="L111"/>
  <c r="L113"/>
  <c r="L115"/>
  <c r="L117"/>
  <c r="L119"/>
  <c r="L120"/>
  <c r="L122"/>
  <c r="L124"/>
  <c r="L126"/>
  <c r="L128"/>
  <c r="L130"/>
  <c r="L132"/>
  <c r="L134"/>
  <c r="L136"/>
  <c r="L137"/>
  <c r="L139"/>
  <c r="L141"/>
  <c r="L65406"/>
  <c r="L65426"/>
  <c r="M5"/>
  <c r="M6"/>
  <c r="M8"/>
  <c r="M10"/>
  <c r="M12"/>
  <c r="M13"/>
  <c r="M15"/>
  <c r="M17"/>
  <c r="M18"/>
  <c r="M20"/>
  <c r="M22"/>
  <c r="M24"/>
  <c r="M26"/>
  <c r="M28"/>
  <c r="M29"/>
  <c r="M31"/>
  <c r="M33"/>
  <c r="M35"/>
  <c r="M36"/>
  <c r="M38"/>
  <c r="M40"/>
  <c r="M42"/>
  <c r="M44"/>
  <c r="M45"/>
  <c r="M47"/>
  <c r="M49"/>
  <c r="M51"/>
  <c r="M52"/>
  <c r="M54"/>
  <c r="M56"/>
  <c r="M57"/>
  <c r="M59"/>
  <c r="M61"/>
  <c r="M62"/>
  <c r="M64"/>
  <c r="M66"/>
  <c r="M67"/>
  <c r="M69"/>
  <c r="M71"/>
  <c r="M73"/>
  <c r="M74"/>
  <c r="M76"/>
  <c r="M78"/>
  <c r="M79"/>
  <c r="M81"/>
  <c r="M83"/>
  <c r="M85"/>
  <c r="M86"/>
  <c r="M88"/>
  <c r="M90"/>
  <c r="M91"/>
  <c r="M93"/>
  <c r="M95"/>
  <c r="M97"/>
  <c r="M99"/>
  <c r="M101"/>
  <c r="M103"/>
  <c r="M105"/>
  <c r="M107"/>
  <c r="M109"/>
  <c r="M111"/>
  <c r="M113"/>
  <c r="M115"/>
  <c r="M117"/>
  <c r="M119"/>
  <c r="M120"/>
  <c r="M122"/>
  <c r="M124"/>
  <c r="M126"/>
  <c r="M128"/>
  <c r="M130"/>
  <c r="M132"/>
  <c r="M134"/>
  <c r="M136"/>
  <c r="M137"/>
  <c r="M139"/>
  <c r="M141"/>
  <c r="M65406"/>
  <c r="M65426"/>
  <c r="N5"/>
  <c r="N6"/>
  <c r="N8"/>
  <c r="N10"/>
  <c r="N12"/>
  <c r="N13"/>
  <c r="N15"/>
  <c r="N17"/>
  <c r="N18"/>
  <c r="N20"/>
  <c r="N22"/>
  <c r="N24"/>
  <c r="N26"/>
  <c r="N28"/>
  <c r="N29"/>
  <c r="N31"/>
  <c r="N33"/>
  <c r="N35"/>
  <c r="N36"/>
  <c r="N38"/>
  <c r="N40"/>
  <c r="N42"/>
  <c r="N44"/>
  <c r="N45"/>
  <c r="N47"/>
  <c r="N49"/>
  <c r="N51"/>
  <c r="N52"/>
  <c r="N54"/>
  <c r="N56"/>
  <c r="N57"/>
  <c r="N59"/>
  <c r="N61"/>
  <c r="N62"/>
  <c r="N64"/>
  <c r="N66"/>
  <c r="N67"/>
  <c r="N69"/>
  <c r="N71"/>
  <c r="N73"/>
  <c r="N74"/>
  <c r="N76"/>
  <c r="N78"/>
  <c r="N79"/>
  <c r="N81"/>
  <c r="N83"/>
  <c r="N85"/>
  <c r="N86"/>
  <c r="N88"/>
  <c r="N90"/>
  <c r="N91"/>
  <c r="N93"/>
  <c r="N95"/>
  <c r="N97"/>
  <c r="N99"/>
  <c r="N101"/>
  <c r="N103"/>
  <c r="N105"/>
  <c r="N107"/>
  <c r="N109"/>
  <c r="N111"/>
  <c r="N113"/>
  <c r="N115"/>
  <c r="N117"/>
  <c r="N119"/>
  <c r="N120"/>
  <c r="N122"/>
  <c r="N124"/>
  <c r="N126"/>
  <c r="N128"/>
  <c r="N130"/>
  <c r="N132"/>
  <c r="N134"/>
  <c r="N136"/>
  <c r="N137"/>
  <c r="N139"/>
  <c r="N141"/>
  <c r="N65406"/>
  <c r="N65426"/>
  <c r="O5"/>
  <c r="O6"/>
  <c r="O8"/>
  <c r="O10"/>
  <c r="O12"/>
  <c r="O13"/>
  <c r="O15"/>
  <c r="O17"/>
  <c r="O18"/>
  <c r="O20"/>
  <c r="O22"/>
  <c r="O24"/>
  <c r="O26"/>
  <c r="O28"/>
  <c r="O29"/>
  <c r="O31"/>
  <c r="O33"/>
  <c r="O35"/>
  <c r="O36"/>
  <c r="O38"/>
  <c r="O40"/>
  <c r="O42"/>
  <c r="O44"/>
  <c r="O45"/>
  <c r="O47"/>
  <c r="O49"/>
  <c r="O51"/>
  <c r="O52"/>
  <c r="O54"/>
  <c r="O56"/>
  <c r="O57"/>
  <c r="O59"/>
  <c r="O61"/>
  <c r="O62"/>
  <c r="O64"/>
  <c r="O66"/>
  <c r="O67"/>
  <c r="O69"/>
  <c r="O71"/>
  <c r="O73"/>
  <c r="O74"/>
  <c r="O76"/>
  <c r="O78"/>
  <c r="O79"/>
  <c r="O81"/>
  <c r="O83"/>
  <c r="O85"/>
  <c r="O86"/>
  <c r="O88"/>
  <c r="O90"/>
  <c r="O91"/>
  <c r="O93"/>
  <c r="O95"/>
  <c r="O97"/>
  <c r="O99"/>
  <c r="O101"/>
  <c r="O103"/>
  <c r="O105"/>
  <c r="O107"/>
  <c r="O109"/>
  <c r="O111"/>
  <c r="O113"/>
  <c r="O115"/>
  <c r="O117"/>
  <c r="O119"/>
  <c r="O120"/>
  <c r="O122"/>
  <c r="O124"/>
  <c r="O126"/>
  <c r="O128"/>
  <c r="O130"/>
  <c r="O132"/>
  <c r="O134"/>
  <c r="O136"/>
  <c r="O137"/>
  <c r="O139"/>
  <c r="O141"/>
  <c r="O65406"/>
  <c r="O65426"/>
  <c r="P5"/>
  <c r="P6"/>
  <c r="P8"/>
  <c r="P10"/>
  <c r="P12"/>
  <c r="P13"/>
  <c r="P15"/>
  <c r="P17"/>
  <c r="P18"/>
  <c r="P20"/>
  <c r="P22"/>
  <c r="P24"/>
  <c r="P26"/>
  <c r="P28"/>
  <c r="P29"/>
  <c r="P31"/>
  <c r="P33"/>
  <c r="P35"/>
  <c r="P36"/>
  <c r="P38"/>
  <c r="P40"/>
  <c r="P42"/>
  <c r="P44"/>
  <c r="P45"/>
  <c r="P47"/>
  <c r="P49"/>
  <c r="P51"/>
  <c r="P52"/>
  <c r="P54"/>
  <c r="P56"/>
  <c r="P57"/>
  <c r="P59"/>
  <c r="P61"/>
  <c r="P62"/>
  <c r="P64"/>
  <c r="P66"/>
  <c r="P67"/>
  <c r="P69"/>
  <c r="P71"/>
  <c r="P73"/>
  <c r="P74"/>
  <c r="P76"/>
  <c r="P78"/>
  <c r="P79"/>
  <c r="P81"/>
  <c r="P83"/>
  <c r="P85"/>
  <c r="P86"/>
  <c r="P88"/>
  <c r="P90"/>
  <c r="P91"/>
  <c r="P93"/>
  <c r="P95"/>
  <c r="P97"/>
  <c r="P99"/>
  <c r="P101"/>
  <c r="P103"/>
  <c r="P105"/>
  <c r="P107"/>
  <c r="P109"/>
  <c r="P111"/>
  <c r="P113"/>
  <c r="P115"/>
  <c r="P117"/>
  <c r="P119"/>
  <c r="P120"/>
  <c r="P122"/>
  <c r="P124"/>
  <c r="P126"/>
  <c r="P128"/>
  <c r="P130"/>
  <c r="P132"/>
  <c r="P134"/>
  <c r="P136"/>
  <c r="P137"/>
  <c r="P139"/>
  <c r="P141"/>
  <c r="P65406"/>
  <c r="P65426"/>
  <c r="Q5"/>
  <c r="Q6"/>
  <c r="Q8"/>
  <c r="Q10"/>
  <c r="Q12"/>
  <c r="Q13"/>
  <c r="Q15"/>
  <c r="Q17"/>
  <c r="Q18"/>
  <c r="Q20"/>
  <c r="Q22"/>
  <c r="Q24"/>
  <c r="Q26"/>
  <c r="Q28"/>
  <c r="Q29"/>
  <c r="Q31"/>
  <c r="Q33"/>
  <c r="Q35"/>
  <c r="Q36"/>
  <c r="Q38"/>
  <c r="Q40"/>
  <c r="Q42"/>
  <c r="Q44"/>
  <c r="Q45"/>
  <c r="Q47"/>
  <c r="Q49"/>
  <c r="Q51"/>
  <c r="Q52"/>
  <c r="Q54"/>
  <c r="Q56"/>
  <c r="Q57"/>
  <c r="Q59"/>
  <c r="Q61"/>
  <c r="Q62"/>
  <c r="Q64"/>
  <c r="Q66"/>
  <c r="Q67"/>
  <c r="Q69"/>
  <c r="Q71"/>
  <c r="Q73"/>
  <c r="Q74"/>
  <c r="Q76"/>
  <c r="Q78"/>
  <c r="Q79"/>
  <c r="Q81"/>
  <c r="Q83"/>
  <c r="Q85"/>
  <c r="Q86"/>
  <c r="Q88"/>
  <c r="Q90"/>
  <c r="Q91"/>
  <c r="Q93"/>
  <c r="Q95"/>
  <c r="Q97"/>
  <c r="Q99"/>
  <c r="Q101"/>
  <c r="Q103"/>
  <c r="Q105"/>
  <c r="Q107"/>
  <c r="Q109"/>
  <c r="Q111"/>
  <c r="Q113"/>
  <c r="Q115"/>
  <c r="Q117"/>
  <c r="Q119"/>
  <c r="Q120"/>
  <c r="Q122"/>
  <c r="Q124"/>
  <c r="Q126"/>
  <c r="Q128"/>
  <c r="Q130"/>
  <c r="Q132"/>
  <c r="Q134"/>
  <c r="Q136"/>
  <c r="Q137"/>
  <c r="Q139"/>
  <c r="Q141"/>
  <c r="Q65406"/>
  <c r="Q65426"/>
  <c r="R65426"/>
  <c r="R65406"/>
  <c r="R5"/>
  <c r="R6"/>
  <c r="R8"/>
  <c r="R10"/>
  <c r="R12"/>
  <c r="R13"/>
  <c r="R15"/>
  <c r="R17"/>
  <c r="R18"/>
  <c r="R20"/>
  <c r="R22"/>
  <c r="R24"/>
  <c r="R26"/>
  <c r="R28"/>
  <c r="R29"/>
  <c r="R31"/>
  <c r="R33"/>
  <c r="R35"/>
  <c r="R36"/>
  <c r="R38"/>
  <c r="R40"/>
  <c r="R42"/>
  <c r="R44"/>
  <c r="R45"/>
  <c r="R47"/>
  <c r="R49"/>
  <c r="R51"/>
  <c r="R52"/>
  <c r="R54"/>
  <c r="R56"/>
  <c r="R57"/>
  <c r="R59"/>
  <c r="R61"/>
  <c r="R62"/>
  <c r="R64"/>
  <c r="R66"/>
  <c r="R67"/>
  <c r="R69"/>
  <c r="R71"/>
  <c r="R73"/>
  <c r="R74"/>
  <c r="R76"/>
  <c r="R78"/>
  <c r="R79"/>
  <c r="R81"/>
  <c r="R83"/>
  <c r="R85"/>
  <c r="R86"/>
  <c r="R88"/>
  <c r="R90"/>
  <c r="R91"/>
  <c r="R93"/>
  <c r="R95"/>
  <c r="R97"/>
  <c r="R99"/>
  <c r="R101"/>
  <c r="R103"/>
  <c r="R105"/>
  <c r="R107"/>
  <c r="R109"/>
  <c r="R111"/>
  <c r="R113"/>
  <c r="R115"/>
  <c r="R117"/>
  <c r="R119"/>
  <c r="R120"/>
  <c r="R122"/>
  <c r="R124"/>
  <c r="R126"/>
  <c r="R128"/>
  <c r="R130"/>
  <c r="R132"/>
  <c r="R134"/>
  <c r="R136"/>
  <c r="R137"/>
  <c r="R139"/>
  <c r="R141"/>
  <c r="R143"/>
  <c r="A146"/>
  <c r="D143"/>
  <c r="D142"/>
  <c r="F141"/>
  <c r="F139"/>
  <c r="F137"/>
  <c r="F136"/>
  <c r="F134"/>
  <c r="F132"/>
  <c r="F130"/>
  <c r="F128"/>
  <c r="F126"/>
  <c r="F124"/>
  <c r="S122"/>
  <c r="F122"/>
  <c r="F120"/>
  <c r="S119"/>
  <c r="F119"/>
  <c r="F117"/>
  <c r="F115"/>
  <c r="F113"/>
  <c r="F111"/>
  <c r="F109"/>
  <c r="F107"/>
  <c r="F105"/>
  <c r="F103"/>
  <c r="F101"/>
  <c r="F99"/>
  <c r="F97"/>
  <c r="F95"/>
  <c r="F93"/>
  <c r="F91"/>
  <c r="F90"/>
  <c r="F88"/>
  <c r="F86"/>
  <c r="F85"/>
  <c r="F83"/>
  <c r="F81"/>
  <c r="F79"/>
  <c r="F78"/>
  <c r="F76"/>
  <c r="F74"/>
  <c r="F73"/>
  <c r="F71"/>
  <c r="F69"/>
  <c r="F67"/>
  <c r="F66"/>
  <c r="F64"/>
  <c r="F62"/>
  <c r="F61"/>
  <c r="F59"/>
  <c r="F57"/>
  <c r="F56"/>
  <c r="F54"/>
  <c r="S52"/>
  <c r="F52"/>
  <c r="S51"/>
  <c r="F51"/>
  <c r="F49"/>
  <c r="F47"/>
  <c r="F45"/>
  <c r="F44"/>
  <c r="F42"/>
  <c r="F40"/>
  <c r="F38"/>
  <c r="F36"/>
  <c r="F35"/>
  <c r="S33"/>
  <c r="F33"/>
  <c r="S31"/>
  <c r="F31"/>
  <c r="S29"/>
  <c r="F29"/>
  <c r="S28"/>
  <c r="F26"/>
  <c r="F24"/>
  <c r="F22"/>
  <c r="F20"/>
  <c r="F18"/>
  <c r="F17"/>
  <c r="S15"/>
  <c r="F15"/>
  <c r="S14"/>
  <c r="F13"/>
  <c r="F12"/>
  <c r="F10"/>
  <c r="F8"/>
  <c r="F6"/>
  <c r="F5"/>
  <c r="G4" i="46"/>
  <c r="H4"/>
  <c r="I4"/>
  <c r="J4"/>
  <c r="K4"/>
  <c r="L4"/>
  <c r="M4"/>
  <c r="N4"/>
  <c r="O4"/>
  <c r="P4"/>
  <c r="Q4"/>
  <c r="R4"/>
  <c r="G6"/>
  <c r="H6"/>
  <c r="I6"/>
  <c r="J6"/>
  <c r="K6"/>
  <c r="L6"/>
  <c r="M6"/>
  <c r="N6"/>
  <c r="O6"/>
  <c r="P6"/>
  <c r="Q6"/>
  <c r="R6"/>
  <c r="G8"/>
  <c r="H8"/>
  <c r="I8"/>
  <c r="J8"/>
  <c r="K8"/>
  <c r="L8"/>
  <c r="M8"/>
  <c r="N8"/>
  <c r="O8"/>
  <c r="P8"/>
  <c r="Q8"/>
  <c r="R8"/>
  <c r="G10"/>
  <c r="H10"/>
  <c r="I10"/>
  <c r="J10"/>
  <c r="K10"/>
  <c r="L10"/>
  <c r="M10"/>
  <c r="N10"/>
  <c r="O10"/>
  <c r="P10"/>
  <c r="Q10"/>
  <c r="R10"/>
  <c r="G12"/>
  <c r="H12"/>
  <c r="I12"/>
  <c r="J12"/>
  <c r="K12"/>
  <c r="L12"/>
  <c r="M12"/>
  <c r="N12"/>
  <c r="O12"/>
  <c r="P12"/>
  <c r="Q12"/>
  <c r="R12"/>
  <c r="G14"/>
  <c r="H14"/>
  <c r="I14"/>
  <c r="J14"/>
  <c r="K14"/>
  <c r="L14"/>
  <c r="M14"/>
  <c r="N14"/>
  <c r="O14"/>
  <c r="P14"/>
  <c r="Q14"/>
  <c r="R14"/>
  <c r="G16"/>
  <c r="H16"/>
  <c r="I16"/>
  <c r="J16"/>
  <c r="K16"/>
  <c r="L16"/>
  <c r="M16"/>
  <c r="N16"/>
  <c r="O16"/>
  <c r="P16"/>
  <c r="Q16"/>
  <c r="R16"/>
  <c r="G18"/>
  <c r="H18"/>
  <c r="I18"/>
  <c r="J18"/>
  <c r="K18"/>
  <c r="L18"/>
  <c r="M18"/>
  <c r="N18"/>
  <c r="O18"/>
  <c r="P18"/>
  <c r="Q18"/>
  <c r="R18"/>
  <c r="G20"/>
  <c r="H20"/>
  <c r="I20"/>
  <c r="J20"/>
  <c r="K20"/>
  <c r="L20"/>
  <c r="M20"/>
  <c r="N20"/>
  <c r="O20"/>
  <c r="P20"/>
  <c r="Q20"/>
  <c r="R20"/>
  <c r="G22"/>
  <c r="H22"/>
  <c r="I22"/>
  <c r="J22"/>
  <c r="K22"/>
  <c r="L22"/>
  <c r="M22"/>
  <c r="N22"/>
  <c r="O22"/>
  <c r="P22"/>
  <c r="Q22"/>
  <c r="R22"/>
  <c r="G24"/>
  <c r="H24"/>
  <c r="I24"/>
  <c r="J24"/>
  <c r="K24"/>
  <c r="L24"/>
  <c r="M24"/>
  <c r="N24"/>
  <c r="O24"/>
  <c r="P24"/>
  <c r="Q24"/>
  <c r="R24"/>
  <c r="G26"/>
  <c r="H26"/>
  <c r="I26"/>
  <c r="J26"/>
  <c r="K26"/>
  <c r="L26"/>
  <c r="M26"/>
  <c r="N26"/>
  <c r="O26"/>
  <c r="P26"/>
  <c r="Q26"/>
  <c r="R26"/>
  <c r="G28"/>
  <c r="H28"/>
  <c r="I28"/>
  <c r="J28"/>
  <c r="K28"/>
  <c r="L28"/>
  <c r="M28"/>
  <c r="N28"/>
  <c r="O28"/>
  <c r="P28"/>
  <c r="Q28"/>
  <c r="R28"/>
  <c r="G30"/>
  <c r="H30"/>
  <c r="I30"/>
  <c r="J30"/>
  <c r="K30"/>
  <c r="L30"/>
  <c r="M30"/>
  <c r="N30"/>
  <c r="O30"/>
  <c r="P30"/>
  <c r="Q30"/>
  <c r="R30"/>
  <c r="G32"/>
  <c r="H32"/>
  <c r="I32"/>
  <c r="J32"/>
  <c r="K32"/>
  <c r="L32"/>
  <c r="M32"/>
  <c r="N32"/>
  <c r="O32"/>
  <c r="P32"/>
  <c r="Q32"/>
  <c r="R32"/>
  <c r="R33"/>
  <c r="A36"/>
  <c r="F32"/>
  <c r="F30"/>
  <c r="F28"/>
  <c r="F26"/>
  <c r="F24"/>
  <c r="F22"/>
  <c r="F20"/>
  <c r="F18"/>
  <c r="F16"/>
  <c r="F14"/>
  <c r="F12"/>
  <c r="F10"/>
  <c r="F8"/>
  <c r="F6"/>
  <c r="F4"/>
  <c r="G4" i="42"/>
  <c r="H4"/>
  <c r="I4"/>
  <c r="J4"/>
  <c r="K4"/>
  <c r="L4"/>
  <c r="M4"/>
  <c r="N4"/>
  <c r="O4"/>
  <c r="P4"/>
  <c r="Q4"/>
  <c r="R4"/>
  <c r="G6"/>
  <c r="H6"/>
  <c r="I6"/>
  <c r="J6"/>
  <c r="K6"/>
  <c r="L6"/>
  <c r="M6"/>
  <c r="N6"/>
  <c r="O6"/>
  <c r="P6"/>
  <c r="Q6"/>
  <c r="R6"/>
  <c r="G8"/>
  <c r="H8"/>
  <c r="I8"/>
  <c r="J8"/>
  <c r="K8"/>
  <c r="L8"/>
  <c r="M8"/>
  <c r="N8"/>
  <c r="O8"/>
  <c r="P8"/>
  <c r="Q8"/>
  <c r="R8"/>
  <c r="G10"/>
  <c r="H10"/>
  <c r="I10"/>
  <c r="J10"/>
  <c r="K10"/>
  <c r="L10"/>
  <c r="M10"/>
  <c r="N10"/>
  <c r="O10"/>
  <c r="P10"/>
  <c r="Q10"/>
  <c r="R10"/>
  <c r="G12"/>
  <c r="H12"/>
  <c r="I12"/>
  <c r="J12"/>
  <c r="K12"/>
  <c r="L12"/>
  <c r="M12"/>
  <c r="N12"/>
  <c r="O12"/>
  <c r="P12"/>
  <c r="Q12"/>
  <c r="R12"/>
  <c r="G14"/>
  <c r="H14"/>
  <c r="I14"/>
  <c r="J14"/>
  <c r="K14"/>
  <c r="L14"/>
  <c r="M14"/>
  <c r="N14"/>
  <c r="O14"/>
  <c r="P14"/>
  <c r="Q14"/>
  <c r="R14"/>
  <c r="G16"/>
  <c r="H16"/>
  <c r="I16"/>
  <c r="J16"/>
  <c r="K16"/>
  <c r="L16"/>
  <c r="M16"/>
  <c r="N16"/>
  <c r="O16"/>
  <c r="P16"/>
  <c r="Q16"/>
  <c r="R16"/>
  <c r="G18"/>
  <c r="H18"/>
  <c r="I18"/>
  <c r="J18"/>
  <c r="K18"/>
  <c r="L18"/>
  <c r="M18"/>
  <c r="N18"/>
  <c r="O18"/>
  <c r="P18"/>
  <c r="Q18"/>
  <c r="R18"/>
  <c r="G20"/>
  <c r="H20"/>
  <c r="I20"/>
  <c r="J20"/>
  <c r="K20"/>
  <c r="L20"/>
  <c r="M20"/>
  <c r="N20"/>
  <c r="O20"/>
  <c r="P20"/>
  <c r="Q20"/>
  <c r="R20"/>
  <c r="G22"/>
  <c r="H22"/>
  <c r="I22"/>
  <c r="J22"/>
  <c r="K22"/>
  <c r="L22"/>
  <c r="M22"/>
  <c r="N22"/>
  <c r="O22"/>
  <c r="P22"/>
  <c r="Q22"/>
  <c r="R22"/>
  <c r="G24"/>
  <c r="H24"/>
  <c r="I24"/>
  <c r="J24"/>
  <c r="K24"/>
  <c r="L24"/>
  <c r="M24"/>
  <c r="N24"/>
  <c r="O24"/>
  <c r="P24"/>
  <c r="Q24"/>
  <c r="R24"/>
  <c r="G26"/>
  <c r="H26"/>
  <c r="I26"/>
  <c r="J26"/>
  <c r="K26"/>
  <c r="L26"/>
  <c r="M26"/>
  <c r="N26"/>
  <c r="O26"/>
  <c r="P26"/>
  <c r="Q26"/>
  <c r="R26"/>
  <c r="G28"/>
  <c r="H28"/>
  <c r="I28"/>
  <c r="J28"/>
  <c r="K28"/>
  <c r="L28"/>
  <c r="M28"/>
  <c r="N28"/>
  <c r="O28"/>
  <c r="P28"/>
  <c r="Q28"/>
  <c r="R28"/>
  <c r="G30"/>
  <c r="H30"/>
  <c r="I30"/>
  <c r="J30"/>
  <c r="K30"/>
  <c r="L30"/>
  <c r="M30"/>
  <c r="N30"/>
  <c r="O30"/>
  <c r="P30"/>
  <c r="Q30"/>
  <c r="R30"/>
  <c r="G32"/>
  <c r="H32"/>
  <c r="I32"/>
  <c r="J32"/>
  <c r="K32"/>
  <c r="L32"/>
  <c r="M32"/>
  <c r="N32"/>
  <c r="O32"/>
  <c r="P32"/>
  <c r="Q32"/>
  <c r="R32"/>
  <c r="G34"/>
  <c r="H34"/>
  <c r="I34"/>
  <c r="J34"/>
  <c r="K34"/>
  <c r="L34"/>
  <c r="M34"/>
  <c r="N34"/>
  <c r="O34"/>
  <c r="P34"/>
  <c r="Q34"/>
  <c r="R34"/>
  <c r="G36"/>
  <c r="H36"/>
  <c r="I36"/>
  <c r="J36"/>
  <c r="K36"/>
  <c r="L36"/>
  <c r="M36"/>
  <c r="N36"/>
  <c r="O36"/>
  <c r="P36"/>
  <c r="Q36"/>
  <c r="R36"/>
  <c r="G38"/>
  <c r="H38"/>
  <c r="I38"/>
  <c r="J38"/>
  <c r="K38"/>
  <c r="L38"/>
  <c r="M38"/>
  <c r="N38"/>
  <c r="O38"/>
  <c r="P38"/>
  <c r="Q38"/>
  <c r="R38"/>
  <c r="G40"/>
  <c r="H40"/>
  <c r="I40"/>
  <c r="J40"/>
  <c r="K40"/>
  <c r="L40"/>
  <c r="M40"/>
  <c r="N40"/>
  <c r="O40"/>
  <c r="P40"/>
  <c r="Q40"/>
  <c r="R40"/>
  <c r="G42"/>
  <c r="H42"/>
  <c r="I42"/>
  <c r="J42"/>
  <c r="K42"/>
  <c r="L42"/>
  <c r="M42"/>
  <c r="N42"/>
  <c r="O42"/>
  <c r="P42"/>
  <c r="Q42"/>
  <c r="R42"/>
  <c r="G44"/>
  <c r="H44"/>
  <c r="I44"/>
  <c r="J44"/>
  <c r="K44"/>
  <c r="L44"/>
  <c r="M44"/>
  <c r="N44"/>
  <c r="O44"/>
  <c r="P44"/>
  <c r="Q44"/>
  <c r="R44"/>
  <c r="G46"/>
  <c r="H46"/>
  <c r="I46"/>
  <c r="J46"/>
  <c r="K46"/>
  <c r="L46"/>
  <c r="M46"/>
  <c r="N46"/>
  <c r="O46"/>
  <c r="P46"/>
  <c r="Q46"/>
  <c r="R46"/>
  <c r="G48"/>
  <c r="H48"/>
  <c r="I48"/>
  <c r="J48"/>
  <c r="K48"/>
  <c r="L48"/>
  <c r="M48"/>
  <c r="N48"/>
  <c r="O48"/>
  <c r="P48"/>
  <c r="Q48"/>
  <c r="R48"/>
  <c r="G50"/>
  <c r="H50"/>
  <c r="I50"/>
  <c r="J50"/>
  <c r="K50"/>
  <c r="L50"/>
  <c r="M50"/>
  <c r="N50"/>
  <c r="O50"/>
  <c r="P50"/>
  <c r="Q50"/>
  <c r="R50"/>
  <c r="G51"/>
  <c r="H51"/>
  <c r="I51"/>
  <c r="J51"/>
  <c r="K51"/>
  <c r="L51"/>
  <c r="M51"/>
  <c r="N51"/>
  <c r="O51"/>
  <c r="P51"/>
  <c r="Q51"/>
  <c r="R51"/>
  <c r="R83"/>
  <c r="G53"/>
  <c r="H53"/>
  <c r="I53"/>
  <c r="J53"/>
  <c r="K53"/>
  <c r="L53"/>
  <c r="M53"/>
  <c r="N53"/>
  <c r="O53"/>
  <c r="P53"/>
  <c r="Q53"/>
  <c r="R53"/>
  <c r="G55"/>
  <c r="H55"/>
  <c r="I55"/>
  <c r="J55"/>
  <c r="K55"/>
  <c r="L55"/>
  <c r="M55"/>
  <c r="N55"/>
  <c r="O55"/>
  <c r="P55"/>
  <c r="Q55"/>
  <c r="R55"/>
  <c r="G57"/>
  <c r="H57"/>
  <c r="I57"/>
  <c r="J57"/>
  <c r="K57"/>
  <c r="L57"/>
  <c r="M57"/>
  <c r="N57"/>
  <c r="O57"/>
  <c r="P57"/>
  <c r="Q57"/>
  <c r="R57"/>
  <c r="G58"/>
  <c r="H58"/>
  <c r="I58"/>
  <c r="J58"/>
  <c r="K58"/>
  <c r="L58"/>
  <c r="M58"/>
  <c r="N58"/>
  <c r="O58"/>
  <c r="P58"/>
  <c r="Q58"/>
  <c r="R58"/>
  <c r="G60"/>
  <c r="H60"/>
  <c r="I60"/>
  <c r="J60"/>
  <c r="K60"/>
  <c r="L60"/>
  <c r="M60"/>
  <c r="N60"/>
  <c r="O60"/>
  <c r="P60"/>
  <c r="Q60"/>
  <c r="R60"/>
  <c r="G62"/>
  <c r="H62"/>
  <c r="I62"/>
  <c r="J62"/>
  <c r="K62"/>
  <c r="L62"/>
  <c r="M62"/>
  <c r="N62"/>
  <c r="O62"/>
  <c r="P62"/>
  <c r="Q62"/>
  <c r="R62"/>
  <c r="G64"/>
  <c r="H64"/>
  <c r="I64"/>
  <c r="J64"/>
  <c r="K64"/>
  <c r="L64"/>
  <c r="M64"/>
  <c r="N64"/>
  <c r="O64"/>
  <c r="P64"/>
  <c r="Q64"/>
  <c r="R64"/>
  <c r="G65"/>
  <c r="H65"/>
  <c r="I65"/>
  <c r="J65"/>
  <c r="K65"/>
  <c r="L65"/>
  <c r="M65"/>
  <c r="N65"/>
  <c r="O65"/>
  <c r="P65"/>
  <c r="Q65"/>
  <c r="R65"/>
  <c r="G67"/>
  <c r="H67"/>
  <c r="I67"/>
  <c r="J67"/>
  <c r="K67"/>
  <c r="L67"/>
  <c r="M67"/>
  <c r="N67"/>
  <c r="O67"/>
  <c r="P67"/>
  <c r="Q67"/>
  <c r="R67"/>
  <c r="G69"/>
  <c r="H69"/>
  <c r="I69"/>
  <c r="J69"/>
  <c r="K69"/>
  <c r="L69"/>
  <c r="M69"/>
  <c r="N69"/>
  <c r="O69"/>
  <c r="P69"/>
  <c r="Q69"/>
  <c r="R69"/>
  <c r="G71"/>
  <c r="H71"/>
  <c r="I71"/>
  <c r="J71"/>
  <c r="K71"/>
  <c r="L71"/>
  <c r="M71"/>
  <c r="N71"/>
  <c r="O71"/>
  <c r="P71"/>
  <c r="Q71"/>
  <c r="R71"/>
  <c r="G73"/>
  <c r="H73"/>
  <c r="I73"/>
  <c r="J73"/>
  <c r="K73"/>
  <c r="L73"/>
  <c r="M73"/>
  <c r="N73"/>
  <c r="O73"/>
  <c r="P73"/>
  <c r="Q73"/>
  <c r="R73"/>
  <c r="G75"/>
  <c r="H75"/>
  <c r="I75"/>
  <c r="J75"/>
  <c r="K75"/>
  <c r="L75"/>
  <c r="M75"/>
  <c r="N75"/>
  <c r="O75"/>
  <c r="P75"/>
  <c r="Q75"/>
  <c r="R75"/>
  <c r="G77"/>
  <c r="H77"/>
  <c r="I77"/>
  <c r="J77"/>
  <c r="K77"/>
  <c r="L77"/>
  <c r="M77"/>
  <c r="N77"/>
  <c r="O77"/>
  <c r="P77"/>
  <c r="Q77"/>
  <c r="R77"/>
  <c r="G78"/>
  <c r="H78"/>
  <c r="I78"/>
  <c r="J78"/>
  <c r="K78"/>
  <c r="L78"/>
  <c r="M78"/>
  <c r="N78"/>
  <c r="O78"/>
  <c r="P78"/>
  <c r="Q78"/>
  <c r="R78"/>
  <c r="G80"/>
  <c r="H80"/>
  <c r="I80"/>
  <c r="J80"/>
  <c r="K80"/>
  <c r="L80"/>
  <c r="M80"/>
  <c r="N80"/>
  <c r="O80"/>
  <c r="P80"/>
  <c r="Q80"/>
  <c r="R80"/>
  <c r="G82"/>
  <c r="H82"/>
  <c r="I82"/>
  <c r="J82"/>
  <c r="K82"/>
  <c r="L82"/>
  <c r="M82"/>
  <c r="N82"/>
  <c r="O82"/>
  <c r="P82"/>
  <c r="Q82"/>
  <c r="R82"/>
  <c r="R84"/>
  <c r="R85"/>
  <c r="A88"/>
  <c r="F26"/>
  <c r="D84"/>
  <c r="D83"/>
  <c r="M92" i="44"/>
  <c r="L92"/>
  <c r="K92"/>
  <c r="J92"/>
  <c r="I92"/>
  <c r="H92"/>
  <c r="G92"/>
  <c r="F92"/>
  <c r="E92"/>
  <c r="D92"/>
  <c r="C92"/>
  <c r="B92"/>
  <c r="M82"/>
  <c r="L82"/>
  <c r="K82"/>
  <c r="J82"/>
  <c r="I82"/>
  <c r="H82"/>
  <c r="G82"/>
  <c r="F82"/>
  <c r="E82"/>
  <c r="D82"/>
  <c r="C82"/>
  <c r="B82"/>
  <c r="M64"/>
  <c r="L64"/>
  <c r="K64"/>
  <c r="J64"/>
  <c r="I64"/>
  <c r="H64"/>
  <c r="G64"/>
  <c r="F64"/>
  <c r="E64"/>
  <c r="D64"/>
  <c r="C64"/>
  <c r="B64"/>
  <c r="M60"/>
  <c r="L60"/>
  <c r="K60"/>
  <c r="J60"/>
  <c r="I60"/>
  <c r="H60"/>
  <c r="G60"/>
  <c r="F60"/>
  <c r="E60"/>
  <c r="D60"/>
  <c r="C60"/>
  <c r="B60"/>
  <c r="F82" i="42"/>
  <c r="F80"/>
  <c r="F78"/>
  <c r="F77"/>
  <c r="F75"/>
  <c r="F73"/>
  <c r="F71"/>
  <c r="F69"/>
  <c r="F67"/>
  <c r="F65"/>
  <c r="F64"/>
  <c r="F62"/>
  <c r="F60"/>
  <c r="F58"/>
  <c r="F57"/>
  <c r="F55"/>
  <c r="F53"/>
  <c r="F51"/>
  <c r="F50"/>
  <c r="F48"/>
  <c r="F46"/>
  <c r="F44"/>
  <c r="F42"/>
  <c r="F40"/>
  <c r="F38"/>
  <c r="F36"/>
  <c r="F34"/>
  <c r="F32"/>
  <c r="F30"/>
  <c r="F28"/>
  <c r="F24"/>
  <c r="F22"/>
  <c r="F20"/>
  <c r="F18"/>
  <c r="F16"/>
  <c r="F14"/>
  <c r="F12"/>
  <c r="F10"/>
  <c r="F8"/>
  <c r="F6"/>
  <c r="F4"/>
</calcChain>
</file>

<file path=xl/sharedStrings.xml><?xml version="1.0" encoding="utf-8"?>
<sst xmlns="http://schemas.openxmlformats.org/spreadsheetml/2006/main" count="525" uniqueCount="144">
  <si>
    <t>HORARIOS A CUBRIR</t>
  </si>
  <si>
    <t>PERSONAL SOLICITADO</t>
  </si>
  <si>
    <t>HORAS DIARIAS POR TURNO</t>
  </si>
  <si>
    <t>PARTIDA</t>
  </si>
  <si>
    <t>HORAS POR DIA POR PERSONA</t>
  </si>
  <si>
    <t>SEP</t>
  </si>
  <si>
    <t>OCT</t>
  </si>
  <si>
    <t>NOV</t>
  </si>
  <si>
    <t>DIC</t>
  </si>
  <si>
    <t>ABR</t>
  </si>
  <si>
    <t>MAY</t>
  </si>
  <si>
    <t>JUN</t>
  </si>
  <si>
    <t>JUL</t>
  </si>
  <si>
    <t>AGS</t>
  </si>
  <si>
    <t>OFICINA</t>
  </si>
  <si>
    <t>8:00 A 16:00</t>
  </si>
  <si>
    <t>9:00 A 13:00</t>
  </si>
  <si>
    <t>ENE</t>
  </si>
  <si>
    <t>FEB</t>
  </si>
  <si>
    <t>MAR</t>
  </si>
  <si>
    <t>L U N E S   A     V I E R N  E  S</t>
  </si>
  <si>
    <t>S A B A D O</t>
  </si>
  <si>
    <t>D O M I N G O</t>
  </si>
  <si>
    <t>MZO</t>
  </si>
  <si>
    <t>07:00-15:00</t>
  </si>
  <si>
    <t>08:00 A 12:00</t>
  </si>
  <si>
    <t>07:00 A 15:00</t>
  </si>
  <si>
    <t>08:00-16:00</t>
  </si>
  <si>
    <t>09:00 A 13:00</t>
  </si>
  <si>
    <t>8:00 A 12:00</t>
  </si>
  <si>
    <t>08:00 A 16:00</t>
  </si>
  <si>
    <t xml:space="preserve">UNIDAD DE INV. DELITOS DE ROBO DE VEHICULOS </t>
  </si>
  <si>
    <t>15:00 A 22:00</t>
  </si>
  <si>
    <t xml:space="preserve">UNIDAD  DE INV. CON DETENIDOS PONIENTE </t>
  </si>
  <si>
    <t>NARCOMENUDEO PALACO</t>
  </si>
  <si>
    <t>SEJAP. FORANEA GUADALUPE VICTORIA KM.43</t>
  </si>
  <si>
    <t>UNIDAD DE INV. FORANEA GUADALUPE VICTORIA KM.43 (GABY)</t>
  </si>
  <si>
    <t>ALMACEN DE EVIDENCIAS. COL. GUAJARDO.</t>
  </si>
  <si>
    <t>EDIFICIO CIAC.</t>
  </si>
  <si>
    <t>COMANDANCIA/SUBPROCURADURIA CONTRA LA DELINCUENCIA ORGANIZADA/ADOLESCENTES/ANTIRREZAGOS.</t>
  </si>
  <si>
    <t>DIRECCION Y JEFATURA DE LA VISITADURIA GENERAL.</t>
  </si>
  <si>
    <t>CD. MORELOS. (SISTEMA TRADICIONAL).</t>
  </si>
  <si>
    <t xml:space="preserve">UNIDAD DE INV. FORANEA SAN FELIPE. </t>
  </si>
  <si>
    <t>ADSCRITOS A LOS TRIBUNALES.</t>
  </si>
  <si>
    <t>ADSCRITOS A LOS JUZGADOS.</t>
  </si>
  <si>
    <t>CD. MORELOS. (NUEVO SISTEMA).</t>
  </si>
  <si>
    <t>EDIFICIO SEJAP.</t>
  </si>
  <si>
    <t>PARTIDA DE LA 1 A LA 13 DESCANSAN DIAS FESTIVOS.</t>
  </si>
  <si>
    <t>ARTICULO 30.- SON DIAS DE DESCANSO OBLIGATORIOS CON GOCE DE SALARIO INTEGRO LOS SIGUIENTES:</t>
  </si>
  <si>
    <t>LEY DEL SERVICIO CIVIL DE LOS TRABAJADORES AL SERVICIO DE LOS PODERES DEL ESTADO, MUNICIPIOS E INSTITUCIONES DESCENTRALIZADAS DE BAJA CALIFORNIA</t>
  </si>
  <si>
    <t>AGO</t>
  </si>
  <si>
    <t xml:space="preserve">SABADOS   </t>
  </si>
  <si>
    <t xml:space="preserve">DOMINGOS   </t>
  </si>
  <si>
    <t xml:space="preserve">LUNES A SABADO   </t>
  </si>
  <si>
    <t xml:space="preserve">LUNES A DOMINGO   </t>
  </si>
  <si>
    <t>HOMICIDIOS VIOLENTOS. (CONTRA LA VIDA Y LA INTEGRIDAD). YUGOSLAVIA</t>
  </si>
  <si>
    <t>NIÑOS Y NIÑAS .    CIUDAD DEPORTIVA.</t>
  </si>
  <si>
    <t>TOTAL HORAS</t>
  </si>
  <si>
    <t>LUNES A VIERNES   2018</t>
  </si>
  <si>
    <t xml:space="preserve">LUNES A VIERNES  </t>
  </si>
  <si>
    <t xml:space="preserve"> EL PRIMER LUNES DE FEBRERO EN CONMEMORACION DEL 5 DE FEBRERO.</t>
  </si>
  <si>
    <t xml:space="preserve"> EL TERCER LUNES DE MARZO EN CONMEMORACION DEL 21 DE MARZO.</t>
  </si>
  <si>
    <t xml:space="preserve"> 1 Y 5 DE MAYO.</t>
  </si>
  <si>
    <t xml:space="preserve"> 16 Y 22 DE SEPTIEMBRE.</t>
  </si>
  <si>
    <t xml:space="preserve"> 12 Y EL 27 DE OCTUBRE.</t>
  </si>
  <si>
    <t xml:space="preserve"> 1 DE NOVIEMBRE.</t>
  </si>
  <si>
    <t xml:space="preserve"> EL TERCER LUNES DE NOVIEMBRE EN CONMEMORACION DEL 20 DE NOVIEMBRE.</t>
  </si>
  <si>
    <t>1RO  DE DICIEMBRE DE CADA SEIS AÑOS CUANDO CORRESPONDA A LA TRANSMISION DEL PODER EJECUTIVO FEDERAL.</t>
  </si>
  <si>
    <t xml:space="preserve"> 5 Y EL 25 DE DICIEMBRE.                                                                                     </t>
  </si>
  <si>
    <t>LOS DEMAS QUE SEÑALA EL CALENDARIO OFICIAL O CONCEDAN LAS AUTORIDADES PUBLICAS.</t>
  </si>
  <si>
    <t xml:space="preserve"> PRIMERO DE ENERO.</t>
  </si>
  <si>
    <t>SABADO  SIN CONTAR DIAS FESTIVOS 2018</t>
  </si>
  <si>
    <t>LUNES A SABADO SIN CONTAR DIAS FESTIVOS 2018</t>
  </si>
  <si>
    <t>DOMINGO  SIN CONTAR DIAS FESTIVOS 2018</t>
  </si>
  <si>
    <t>LUNES A DOMINGO SIN CONTAR DIAS FESTIVOS 2018</t>
  </si>
  <si>
    <t>DESCONTANDO DIAS FESTIVOS  FESTIVOS.</t>
  </si>
  <si>
    <t>INCLUYENDO  DIAS FESTIVOS 2018</t>
  </si>
  <si>
    <t>ZONA MEXICALI  2018</t>
  </si>
  <si>
    <t>CENTRO DE ATENCION  DE JUSTICIA CENTRO ORIENTE</t>
  </si>
  <si>
    <t>PARTIDA 14 A LA 18, SE TRABAJAN TODOS LOS DIAS FESTIVOS.</t>
  </si>
  <si>
    <t>TOTAL HORAS SOLICITADAS.</t>
  </si>
  <si>
    <t>ZONA ENSENADA  2017</t>
  </si>
  <si>
    <t xml:space="preserve">SUBPROCURADURIA DE ZONA  EIDIFICO 'E' EL CIPRES 1 Y 2 PISO (INTERNO) </t>
  </si>
  <si>
    <t xml:space="preserve"> L U N E S   A   S A B A D O</t>
  </si>
  <si>
    <t>7:00 A 15:00</t>
  </si>
  <si>
    <t xml:space="preserve">SUBPROCURADURIA DE ZONA (EXTERNO) </t>
  </si>
  <si>
    <t xml:space="preserve">  L U N E S   A   V I  E R N E S</t>
  </si>
  <si>
    <t>6:00 A 14:00</t>
  </si>
  <si>
    <t>SERVICIOS PERICIALES EDIF. (A),ROBO DE VEHICULOS  SEXUALES, MEDICO YGRUPO DE PM HOMICIDIOS (PRADERAS DEL CIPRES)</t>
  </si>
  <si>
    <t>COORDINACION DELITOS CONTRA LA VIDA Y LA SALUD DE LAS PERSONAS Y GRUPO NOCTURNO (PRADERAS DEL CIPRES)</t>
  </si>
  <si>
    <t>COORDINACION DELITOS DE NARCOMENUDEO (CALLE NOVENA Y ESPINOZA)</t>
  </si>
  <si>
    <t xml:space="preserve"> L U N E S   A   D O M I N G O</t>
  </si>
  <si>
    <t>ATENCION A VICTIMAS, ADOLESCENTES  Y COMANDANCIA (PRADERAS DEL CIPRES)</t>
  </si>
  <si>
    <t>CALLE NOVENA. PLANTA ALTA. SISTEMA TRADICIONAL, UNIDADES DE INVEST</t>
  </si>
  <si>
    <t>CALLE NOVENA.PLANTA BAJA. SEJAP, ROBO DOMICILIARIOS, PATRIMONIALES   Y UTMC</t>
  </si>
  <si>
    <t>SAN QUINTIN</t>
  </si>
  <si>
    <t>FRANCISCO ZARCO</t>
  </si>
  <si>
    <t>ISLA DE CEDROS</t>
  </si>
  <si>
    <t>VALLE DE LA TRINIDAD</t>
  </si>
  <si>
    <t>8:00 A 14:00</t>
  </si>
  <si>
    <t>MANEADERO</t>
  </si>
  <si>
    <t>PARTIDA 1 A LA 8, SE TRABAJAN TODOS LOS DIAS FESTIVOS.</t>
  </si>
  <si>
    <t>PARTIDA DE LA 9 A LA 13 DESCANSAN DIAS FESTIVOS.</t>
  </si>
  <si>
    <t>TOTAL HORAS SOLICITADAS</t>
  </si>
  <si>
    <t>ZONA TIJUANA  2018</t>
  </si>
  <si>
    <t>TIJUANA</t>
  </si>
  <si>
    <t xml:space="preserve"> COMANDANCIA ROSARITO. AV. JOSE HARO AGUILAR # 2009 . LOCALES 1,2 Y 3.  FRACCIONAMIENTO VILLATURISTICA ROSARITO B.C.</t>
  </si>
  <si>
    <t>14:00 A 21:00</t>
  </si>
  <si>
    <t>8:00 A 15:00</t>
  </si>
  <si>
    <t>SUBPROCURADURIA, SEJAP Y UTMC.  (NUEVOS EDIFICIOS EN ROSARITO). AV. JOSE HARO FRACC. VILLATURISTICA.</t>
  </si>
  <si>
    <t>RECEPTORA Y COMANDANCIA.                                          MISION SANTA ROSALIA S/N. FRACC. EL DESCANSO.  TECATE B.C.</t>
  </si>
  <si>
    <t>SUBPROCURADURIA.                                              ZONA CENTRO, TECATE. CALLE ENSENADA # 1028. COL..  COLINA DEL CUCHUMA.</t>
  </si>
  <si>
    <t xml:space="preserve">HOMICIDIOS DOLOSOS.   (CONSULADO). VIA RAPIDA PONIENTE  Y AV. DIEGO RIVERA # 10211. ZONA RIO. TIJUANA B.C. </t>
  </si>
  <si>
    <r>
      <t>PERICIALES/BENTON  .  VIA RAPIDA PONIENTE Y PUENTE BERNARDO O  HIGGINS  S/N. FRACC. SAN ANTONIO</t>
    </r>
    <r>
      <rPr>
        <sz val="12"/>
        <color indexed="10"/>
        <rFont val="Calibri"/>
        <family val="2"/>
      </rPr>
      <t xml:space="preserve"> </t>
    </r>
  </si>
  <si>
    <t xml:space="preserve"> AFIS PERICIALES Y UNIDADES DE INV.  CALLEJON REFORMA # 340. COL.  PRIMERA SECCION.                                                                            </t>
  </si>
  <si>
    <t xml:space="preserve">AGENCIA DEL MINISTERIO PUBLICO ANTISECUESTROS.                                                                PARQUE AZTECA  NORTE  TIJUANA.  JARDINES PLAYAS DE   TIJUANA B.C.          </t>
  </si>
  <si>
    <t>UNIDAD DE INVESTIGACION CONTRA ROBO DE VEHICULOS                                  AV. DEL PARQUE # 15. MESA DE OTAY.</t>
  </si>
  <si>
    <t>AGENCIA DEL MINISTERIO PUBLICO. MATAMOROS.  RUTA  MARIANO  MATAMOROS Y CATALINA GONZALEZ S/N MARIANO MATAMOROS, TIJUANA, B.C.</t>
  </si>
  <si>
    <t>SEJAP. JUSTICIA ALTERNATIVA MATAMOROS                  RUTA  MARIANO  MATAMOROS Y CATALINA GONZALEZ S/N MARIANO MATAMOROS, TIJUANA, B.C.</t>
  </si>
  <si>
    <t>UNIDAD UNICA CON DETENIDO. EDIFICIO DE DOS PISOS.  ALAMAR (LA MESA)  AV.  MURUA MARTINEZ S/N. FRACCIONAMIENTO CHAPULTEPEC ALAMAR TIJUANA, B.C. ( EDIFICIO A Y CASA MOVIL)</t>
  </si>
  <si>
    <t>SEJAP.  JUSTICIA ALTERNATIVA, UTMC.   AV. MURUA MARTINEZ  S/N.  FRACCIONAMIENTO CHAPULTEPEC ALAMAR TIJUANA, B.C. (EDIFICIO B Y CASA MOVIL).</t>
  </si>
  <si>
    <t>UNIDAD DE INVESTIGACION SIN DETENIDO Y TRATA DE PERSONAS                                                      AV.  MURUA MARTINEZ S/N. FRACCIONAMIENTO CHAPULTEPEC ALAMAR TIJUANA, B.C.  (EDIFICO C  Y CASA MOVIL)</t>
  </si>
  <si>
    <t>SEXUALES, ADOLESCENTES, CELDAS  Y CASA MOVIL LA MESA AV.  MURUA MARTINEZ S/N. FRACCIONAMIENTO CHAPULTEPEC ALAMAR TIJUANA, B.C. (EDIFICIO D Y CASA MOVIL)</t>
  </si>
  <si>
    <t>LABORATORIO PERICIALES . AV. RIO SUCHIATE # 10036. COL. REVOLUCION TIJUANA, B.C.</t>
  </si>
  <si>
    <t>APREHENSIONES, COMANDANCIA TIJUANA, AV. RIO SUCHIATE. 10036. COL REVOLUCION.</t>
  </si>
  <si>
    <t>L U N E S   A   VIERNES</t>
  </si>
  <si>
    <t>06:00 A 14:00</t>
  </si>
  <si>
    <t>SABADO</t>
  </si>
  <si>
    <t>PLATAFORMA.  RIO SUCHIATE . 10036. COLONIA REVOLUCION TORRE 2.</t>
  </si>
  <si>
    <t>SUBPROCURADURIA, INFORMATICA,. TORRE 1. TIJUANA RIO RIO SUCHIATE  # 10036. COL. REVOLUCION.</t>
  </si>
  <si>
    <t>UNIDAD DE INV. ROBOS, COORD ADMINISTRATIVA  RIO SUCHIATE # 10036. COL. REVOLUCION</t>
  </si>
  <si>
    <t xml:space="preserve">MEDICO LEGIATA Y COMUNICACIÓN SOCIAL RIO SUCHIATE  # 10036.  COL.  REVOLUCION </t>
  </si>
  <si>
    <t>SEJAP / ATENCION A VICTIMAS ALTO IMPACTO AV. RIO SUCHIATE  # 10036. COL. REVOLUCION   TIJUANA, B.C.</t>
  </si>
  <si>
    <t>CONTROL DE PROCESOS Y SISTEMA TRADICIONAL. (EDIFICIO TRADICIONAL DOS PISOS).   CALLE  RIO SUCHIATE  #  10065,  COL. REVOLUCION, C.P. 22015.</t>
  </si>
  <si>
    <t>AGENCIA DEL MINISTERIO PUBLICO PATRIMONIALES Y GRUPO DE LA POLICIA MINISTERIAL PATRIMONIALES .  CALLE  RIO  COLORADO  # 10030. LOCAL  A Y B.  COLONIA REVOLUCION.</t>
  </si>
  <si>
    <t xml:space="preserve">VISITADURIA. AV. POLITECNICO NACIONAL #1351 FRACC. GARITA DE OTAY C.P. 22509 </t>
  </si>
  <si>
    <t>INSTITUTO DE CAPACITACION.  CALLE DEL AEROPUERTO # 1900, LOCAL 13B, COLONIA  CENTRO OTAY C.P. 22425.</t>
  </si>
  <si>
    <t>NARCOMENUDEO. CALLE FUERZA AEREA ENTRE ACACIA Y   ALAMO, COLONIA CENTRO URBANO 70/76</t>
  </si>
  <si>
    <t>PARTIDAS; 1,2,3,5,6,8,9,10,11,12,13,14,15,16 Y 27.      SE TRABAJA TODOS LOS  DIAS FESTIVOS.</t>
  </si>
  <si>
    <t>PARTIDAS; 4 Y 7  Y  DE LA 17 A LA 26.  SE DESCANSA  LOS DIAS FESTIVOS.</t>
  </si>
  <si>
    <t>MEXICALI</t>
  </si>
  <si>
    <t>ENSENADA</t>
  </si>
  <si>
    <t>TOTAL DE HORAS DEL 1RO DE  FEB  AL 31 DIC DE 2018</t>
  </si>
  <si>
    <t>TOTAL DE HORAS DEL 1RO DE FEB  AL 31 DIC DE 2018</t>
  </si>
</sst>
</file>

<file path=xl/styles.xml><?xml version="1.0" encoding="utf-8"?>
<styleSheet xmlns="http://schemas.openxmlformats.org/spreadsheetml/2006/main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33">
    <font>
      <sz val="10"/>
      <name val="Arial"/>
    </font>
    <font>
      <sz val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8"/>
      <name val="Arial"/>
    </font>
    <font>
      <sz val="8"/>
      <color indexed="8"/>
      <name val="Calibri"/>
      <family val="2"/>
    </font>
    <font>
      <sz val="10"/>
      <name val="Arial"/>
    </font>
    <font>
      <b/>
      <sz val="8"/>
      <color indexed="8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8"/>
      <name val="Calibri"/>
      <family val="2"/>
    </font>
    <font>
      <sz val="10"/>
      <name val="Arial"/>
      <family val="2"/>
    </font>
    <font>
      <b/>
      <sz val="7.5"/>
      <color indexed="8"/>
      <name val="Arial"/>
      <family val="2"/>
    </font>
    <font>
      <sz val="9"/>
      <name val="Arial"/>
    </font>
    <font>
      <sz val="9"/>
      <color indexed="8"/>
      <name val="Arial"/>
    </font>
    <font>
      <b/>
      <sz val="10"/>
      <name val="Arial"/>
      <family val="2"/>
    </font>
    <font>
      <b/>
      <sz val="14"/>
      <name val="Calibri"/>
      <family val="2"/>
    </font>
    <font>
      <b/>
      <sz val="10"/>
      <name val="Arial"/>
    </font>
    <font>
      <b/>
      <sz val="10"/>
      <color indexed="10"/>
      <name val="Arial"/>
      <family val="2"/>
    </font>
    <font>
      <b/>
      <sz val="12"/>
      <color indexed="10"/>
      <name val="Arial"/>
      <family val="2"/>
    </font>
    <font>
      <b/>
      <sz val="11"/>
      <name val="Calibri"/>
      <family val="2"/>
    </font>
    <font>
      <sz val="8"/>
      <color indexed="11"/>
      <name val="Calibri"/>
      <family val="2"/>
    </font>
    <font>
      <sz val="9"/>
      <color indexed="9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0"/>
      <color indexed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Calibri"/>
      <family val="2"/>
    </font>
    <font>
      <sz val="12"/>
      <color indexed="10"/>
      <name val="Calibri"/>
      <family val="2"/>
    </font>
    <font>
      <sz val="8"/>
      <color indexed="9"/>
      <name val="Calibri"/>
      <family val="2"/>
    </font>
    <font>
      <sz val="10"/>
      <name val="Calibri"/>
      <family val="2"/>
    </font>
    <font>
      <sz val="12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8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 indent="1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left" vertical="center" wrapText="1" indent="1"/>
    </xf>
    <xf numFmtId="0" fontId="1" fillId="0" borderId="4" xfId="0" applyFont="1" applyFill="1" applyBorder="1" applyAlignment="1">
      <alignment horizontal="left" vertical="center" wrapText="1" inden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textRotation="90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1" fillId="0" borderId="0" xfId="0" applyFont="1"/>
    <xf numFmtId="0" fontId="0" fillId="0" borderId="0" xfId="0" applyBorder="1"/>
    <xf numFmtId="0" fontId="11" fillId="0" borderId="0" xfId="0" applyFont="1" applyBorder="1"/>
    <xf numFmtId="0" fontId="0" fillId="0" borderId="0" xfId="0" applyFill="1"/>
    <xf numFmtId="49" fontId="8" fillId="3" borderId="0" xfId="0" applyNumberFormat="1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12" fillId="5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2" fillId="6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0" fillId="3" borderId="0" xfId="0" applyFill="1"/>
    <xf numFmtId="0" fontId="19" fillId="3" borderId="0" xfId="0" applyFont="1" applyFill="1"/>
    <xf numFmtId="0" fontId="0" fillId="3" borderId="1" xfId="0" applyFill="1" applyBorder="1" applyAlignment="1">
      <alignment horizontal="center"/>
    </xf>
    <xf numFmtId="0" fontId="0" fillId="7" borderId="0" xfId="0" applyFill="1"/>
    <xf numFmtId="0" fontId="19" fillId="7" borderId="0" xfId="0" applyFont="1" applyFill="1"/>
    <xf numFmtId="0" fontId="18" fillId="7" borderId="0" xfId="0" applyFont="1" applyFill="1"/>
    <xf numFmtId="0" fontId="0" fillId="7" borderId="1" xfId="0" applyFill="1" applyBorder="1" applyAlignment="1">
      <alignment horizontal="center"/>
    </xf>
    <xf numFmtId="0" fontId="13" fillId="8" borderId="0" xfId="0" applyFont="1" applyFill="1" applyBorder="1" applyAlignment="1">
      <alignment horizontal="left" vertical="top" wrapText="1"/>
    </xf>
    <xf numFmtId="0" fontId="2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2" fillId="0" borderId="0" xfId="0" applyFont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4" fontId="8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44" fontId="8" fillId="0" borderId="0" xfId="1" applyFont="1" applyFill="1" applyAlignment="1">
      <alignment vertical="center" wrapText="1"/>
    </xf>
    <xf numFmtId="44" fontId="8" fillId="0" borderId="0" xfId="0" applyNumberFormat="1" applyFont="1" applyFill="1" applyAlignment="1">
      <alignment vertical="center" wrapText="1"/>
    </xf>
    <xf numFmtId="0" fontId="16" fillId="0" borderId="0" xfId="0" applyFont="1" applyFill="1" applyAlignment="1">
      <alignment horizontal="center" vertical="center"/>
    </xf>
    <xf numFmtId="44" fontId="17" fillId="0" borderId="0" xfId="1" applyFont="1" applyFill="1"/>
    <xf numFmtId="0" fontId="11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8" fontId="8" fillId="9" borderId="0" xfId="0" applyNumberFormat="1" applyFont="1" applyFill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0" fontId="9" fillId="2" borderId="8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Fill="1" applyBorder="1"/>
    <xf numFmtId="0" fontId="26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4" fontId="8" fillId="9" borderId="0" xfId="0" applyNumberFormat="1" applyFont="1" applyFill="1" applyAlignment="1">
      <alignment vertical="center"/>
    </xf>
    <xf numFmtId="0" fontId="0" fillId="0" borderId="0" xfId="0" applyFill="1" applyBorder="1"/>
    <xf numFmtId="0" fontId="2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164" fontId="28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7" fillId="0" borderId="0" xfId="0" applyFont="1"/>
    <xf numFmtId="0" fontId="9" fillId="10" borderId="11" xfId="0" applyFont="1" applyFill="1" applyBorder="1" applyAlignment="1">
      <alignment horizontal="center" vertical="center" textRotation="90" wrapText="1"/>
    </xf>
    <xf numFmtId="0" fontId="9" fillId="10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/>
    <xf numFmtId="164" fontId="1" fillId="5" borderId="3" xfId="0" applyNumberFormat="1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Alignment="1">
      <alignment vertical="center"/>
    </xf>
    <xf numFmtId="0" fontId="5" fillId="5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wrapText="1"/>
    </xf>
    <xf numFmtId="0" fontId="5" fillId="5" borderId="11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wrapText="1"/>
    </xf>
    <xf numFmtId="0" fontId="5" fillId="5" borderId="13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wrapText="1"/>
    </xf>
    <xf numFmtId="0" fontId="5" fillId="4" borderId="14" xfId="0" applyFont="1" applyFill="1" applyBorder="1" applyAlignment="1">
      <alignment horizontal="center" wrapText="1"/>
    </xf>
    <xf numFmtId="0" fontId="6" fillId="5" borderId="3" xfId="0" applyFont="1" applyFill="1" applyBorder="1" applyAlignment="1"/>
    <xf numFmtId="0" fontId="5" fillId="4" borderId="15" xfId="0" applyFont="1" applyFill="1" applyBorder="1" applyAlignment="1">
      <alignment horizontal="center" wrapText="1"/>
    </xf>
    <xf numFmtId="44" fontId="2" fillId="5" borderId="3" xfId="1" applyFont="1" applyFill="1" applyBorder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1" fillId="5" borderId="3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 wrapText="1"/>
    </xf>
    <xf numFmtId="0" fontId="1" fillId="5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5" borderId="1" xfId="0" applyFont="1" applyFill="1" applyBorder="1" applyAlignment="1">
      <alignment wrapText="1"/>
    </xf>
    <xf numFmtId="164" fontId="1" fillId="5" borderId="4" xfId="0" applyNumberFormat="1" applyFont="1" applyFill="1" applyBorder="1" applyAlignment="1">
      <alignment vertical="center"/>
    </xf>
    <xf numFmtId="0" fontId="2" fillId="5" borderId="16" xfId="0" applyFont="1" applyFill="1" applyBorder="1" applyAlignment="1">
      <alignment vertical="center"/>
    </xf>
    <xf numFmtId="0" fontId="5" fillId="5" borderId="17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vertical="center"/>
    </xf>
    <xf numFmtId="0" fontId="1" fillId="5" borderId="14" xfId="0" applyFont="1" applyFill="1" applyBorder="1" applyAlignment="1">
      <alignment vertical="center"/>
    </xf>
    <xf numFmtId="0" fontId="2" fillId="5" borderId="18" xfId="0" applyFont="1" applyFill="1" applyBorder="1" applyAlignment="1">
      <alignment vertical="center"/>
    </xf>
    <xf numFmtId="0" fontId="1" fillId="5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/>
    <xf numFmtId="164" fontId="1" fillId="0" borderId="3" xfId="0" applyNumberFormat="1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44" fontId="2" fillId="0" borderId="3" xfId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/>
    </xf>
    <xf numFmtId="3" fontId="2" fillId="0" borderId="18" xfId="0" applyNumberFormat="1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164" fontId="1" fillId="5" borderId="0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 wrapText="1"/>
    </xf>
    <xf numFmtId="0" fontId="30" fillId="5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wrapText="1"/>
    </xf>
    <xf numFmtId="0" fontId="30" fillId="5" borderId="10" xfId="0" applyFont="1" applyFill="1" applyBorder="1" applyAlignment="1">
      <alignment horizontal="center" wrapText="1"/>
    </xf>
    <xf numFmtId="0" fontId="31" fillId="0" borderId="0" xfId="0" applyFont="1" applyFill="1" applyBorder="1" applyAlignment="1">
      <alignment horizontal="center" vertical="center"/>
    </xf>
    <xf numFmtId="49" fontId="32" fillId="4" borderId="0" xfId="0" applyNumberFormat="1" applyFont="1" applyFill="1" applyAlignment="1">
      <alignment vertical="center"/>
    </xf>
    <xf numFmtId="0" fontId="32" fillId="0" borderId="0" xfId="0" applyFont="1" applyBorder="1" applyAlignment="1">
      <alignment vertical="center" wrapText="1"/>
    </xf>
    <xf numFmtId="0" fontId="6" fillId="0" borderId="0" xfId="0" applyFont="1"/>
    <xf numFmtId="0" fontId="29" fillId="3" borderId="0" xfId="0" applyFont="1" applyFill="1" applyAlignment="1">
      <alignment vertical="center"/>
    </xf>
    <xf numFmtId="4" fontId="32" fillId="9" borderId="0" xfId="0" applyNumberFormat="1" applyFont="1" applyFill="1" applyAlignment="1">
      <alignment vertical="center"/>
    </xf>
    <xf numFmtId="0" fontId="3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vertical="center"/>
    </xf>
    <xf numFmtId="0" fontId="31" fillId="9" borderId="8" xfId="0" applyFont="1" applyFill="1" applyBorder="1" applyAlignment="1">
      <alignment horizontal="center" vertical="center"/>
    </xf>
    <xf numFmtId="0" fontId="26" fillId="0" borderId="11" xfId="0" applyFont="1" applyBorder="1" applyAlignment="1">
      <alignment horizontal="center"/>
    </xf>
    <xf numFmtId="0" fontId="27" fillId="9" borderId="8" xfId="0" applyFont="1" applyFill="1" applyBorder="1" applyAlignment="1">
      <alignment horizontal="center"/>
    </xf>
    <xf numFmtId="8" fontId="0" fillId="0" borderId="0" xfId="0" applyNumberFormat="1"/>
    <xf numFmtId="4" fontId="0" fillId="0" borderId="0" xfId="0" applyNumberFormat="1"/>
    <xf numFmtId="0" fontId="2" fillId="4" borderId="11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7" fillId="10" borderId="12" xfId="0" applyFont="1" applyFill="1" applyBorder="1" applyAlignment="1">
      <alignment horizontal="center" wrapText="1"/>
    </xf>
    <xf numFmtId="0" fontId="7" fillId="10" borderId="17" xfId="0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7" fillId="10" borderId="22" xfId="0" applyFont="1" applyFill="1" applyBorder="1" applyAlignment="1">
      <alignment horizontal="center"/>
    </xf>
    <xf numFmtId="0" fontId="7" fillId="10" borderId="23" xfId="0" applyFont="1" applyFill="1" applyBorder="1" applyAlignment="1">
      <alignment horizontal="center"/>
    </xf>
    <xf numFmtId="0" fontId="7" fillId="10" borderId="24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5" fillId="4" borderId="1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7" fillId="10" borderId="12" xfId="0" applyFont="1" applyFill="1" applyBorder="1" applyAlignment="1">
      <alignment horizontal="center"/>
    </xf>
    <xf numFmtId="0" fontId="7" fillId="10" borderId="17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 wrapText="1"/>
    </xf>
    <xf numFmtId="0" fontId="7" fillId="5" borderId="12" xfId="0" applyFont="1" applyFill="1" applyBorder="1" applyAlignment="1">
      <alignment horizontal="center" wrapText="1"/>
    </xf>
    <xf numFmtId="0" fontId="17" fillId="5" borderId="17" xfId="0" applyFont="1" applyFill="1" applyBorder="1"/>
    <xf numFmtId="0" fontId="5" fillId="4" borderId="15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7" fillId="5" borderId="17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/>
    </xf>
    <xf numFmtId="0" fontId="28" fillId="5" borderId="12" xfId="0" applyFont="1" applyFill="1" applyBorder="1" applyAlignment="1">
      <alignment horizontal="center" wrapText="1"/>
    </xf>
    <xf numFmtId="0" fontId="28" fillId="5" borderId="17" xfId="0" applyFont="1" applyFill="1" applyBorder="1" applyAlignment="1">
      <alignment horizontal="center" wrapText="1"/>
    </xf>
    <xf numFmtId="0" fontId="28" fillId="5" borderId="3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wrapText="1"/>
    </xf>
    <xf numFmtId="0" fontId="5" fillId="4" borderId="21" xfId="0" applyFont="1" applyFill="1" applyBorder="1" applyAlignment="1">
      <alignment horizontal="center" wrapText="1"/>
    </xf>
    <xf numFmtId="44" fontId="7" fillId="5" borderId="12" xfId="1" applyFont="1" applyFill="1" applyBorder="1" applyAlignment="1">
      <alignment horizontal="center" wrapText="1"/>
    </xf>
    <xf numFmtId="0" fontId="17" fillId="0" borderId="17" xfId="0" applyFont="1" applyBorder="1"/>
    <xf numFmtId="0" fontId="17" fillId="0" borderId="3" xfId="0" applyFont="1" applyBorder="1"/>
    <xf numFmtId="0" fontId="17" fillId="5" borderId="3" xfId="0" applyFont="1" applyFill="1" applyBorder="1"/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wrapText="1"/>
    </xf>
    <xf numFmtId="0" fontId="7" fillId="0" borderId="17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5" fillId="4" borderId="16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1" fillId="4" borderId="11" xfId="0" applyFont="1" applyFill="1" applyBorder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4" borderId="14" xfId="0" applyFont="1" applyFill="1" applyBorder="1" applyAlignment="1">
      <alignment horizontal="center" wrapText="1"/>
    </xf>
    <xf numFmtId="0" fontId="1" fillId="4" borderId="15" xfId="0" applyFont="1" applyFill="1" applyBorder="1" applyAlignment="1">
      <alignment horizontal="center" wrapText="1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7" fillId="0" borderId="12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15" fillId="3" borderId="2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vertical="top" wrapText="1"/>
    </xf>
    <xf numFmtId="0" fontId="13" fillId="8" borderId="0" xfId="0" applyFont="1" applyFill="1" applyBorder="1"/>
    <xf numFmtId="0" fontId="15" fillId="7" borderId="20" xfId="0" applyFont="1" applyFill="1" applyBorder="1" applyAlignment="1">
      <alignment horizontal="center"/>
    </xf>
    <xf numFmtId="0" fontId="13" fillId="8" borderId="0" xfId="0" applyFont="1" applyFill="1" applyBorder="1" applyAlignment="1">
      <alignment horizontal="center" vertical="top" wrapText="1"/>
    </xf>
    <xf numFmtId="0" fontId="15" fillId="7" borderId="0" xfId="0" applyFont="1" applyFill="1" applyBorder="1" applyAlignment="1">
      <alignment horizontal="center"/>
    </xf>
    <xf numFmtId="0" fontId="13" fillId="8" borderId="0" xfId="0" applyFont="1" applyFill="1" applyBorder="1" applyAlignment="1">
      <alignment horizontal="center"/>
    </xf>
    <xf numFmtId="0" fontId="18" fillId="3" borderId="20" xfId="0" applyFont="1" applyFill="1" applyBorder="1" applyAlignment="1">
      <alignment horizontal="center"/>
    </xf>
    <xf numFmtId="0" fontId="13" fillId="8" borderId="0" xfId="0" applyFont="1" applyFill="1" applyBorder="1" applyAlignment="1">
      <alignment horizontal="center" wrapText="1"/>
    </xf>
    <xf numFmtId="0" fontId="13" fillId="8" borderId="0" xfId="0" applyFont="1" applyFill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://info4.juridicas.unam.mx/adprojus/leg/3/78/32.htm?s=" TargetMode="External"/><Relationship Id="rId1" Type="http://schemas.openxmlformats.org/officeDocument/2006/relationships/hyperlink" Target="http://info4.juridicas.unam.mx/adprojus/leg/3/78/30.htm?s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25</xdr:row>
      <xdr:rowOff>0</xdr:rowOff>
    </xdr:from>
    <xdr:to>
      <xdr:col>1</xdr:col>
      <xdr:colOff>304800</xdr:colOff>
      <xdr:row>25</xdr:row>
      <xdr:rowOff>304800</xdr:rowOff>
    </xdr:to>
    <xdr:sp macro="" textlink="">
      <xdr:nvSpPr>
        <xdr:cNvPr id="2049" name="AutoShape 1" descr="Folio Anterior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762000" y="5343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142875</xdr:rowOff>
    </xdr:to>
    <xdr:sp macro="" textlink="">
      <xdr:nvSpPr>
        <xdr:cNvPr id="2050" name="AutoShape 2" descr="Folio Siguiente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762000" y="58102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85725</xdr:rowOff>
    </xdr:to>
    <xdr:sp macro="" textlink="">
      <xdr:nvSpPr>
        <xdr:cNvPr id="2051" name="AutoShape 3" descr="spacer"/>
        <xdr:cNvSpPr>
          <a:spLocks noChangeAspect="1" noChangeArrowheads="1"/>
        </xdr:cNvSpPr>
      </xdr:nvSpPr>
      <xdr:spPr bwMode="auto">
        <a:xfrm>
          <a:off x="1143000" y="942975"/>
          <a:ext cx="85725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304800</xdr:colOff>
      <xdr:row>3</xdr:row>
      <xdr:rowOff>304800</xdr:rowOff>
    </xdr:to>
    <xdr:sp macro="" textlink="">
      <xdr:nvSpPr>
        <xdr:cNvPr id="2052" name="AutoShape 4" descr="spacer"/>
        <xdr:cNvSpPr>
          <a:spLocks noChangeAspect="1" noChangeArrowheads="1"/>
        </xdr:cNvSpPr>
      </xdr:nvSpPr>
      <xdr:spPr bwMode="auto">
        <a:xfrm>
          <a:off x="1143000" y="9429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sp macro="" textlink="">
      <xdr:nvSpPr>
        <xdr:cNvPr id="2053" name="AutoShape 5" descr="spacer"/>
        <xdr:cNvSpPr>
          <a:spLocks noChangeAspect="1" noChangeArrowheads="1"/>
        </xdr:cNvSpPr>
      </xdr:nvSpPr>
      <xdr:spPr bwMode="auto">
        <a:xfrm>
          <a:off x="1143000" y="94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3</xdr:col>
      <xdr:colOff>85725</xdr:colOff>
      <xdr:row>28</xdr:row>
      <xdr:rowOff>123825</xdr:rowOff>
    </xdr:to>
    <xdr:sp macro="" textlink="">
      <xdr:nvSpPr>
        <xdr:cNvPr id="2054" name="AutoShape 6" descr="spacer"/>
        <xdr:cNvSpPr>
          <a:spLocks noChangeAspect="1" noChangeArrowheads="1"/>
        </xdr:cNvSpPr>
      </xdr:nvSpPr>
      <xdr:spPr bwMode="auto">
        <a:xfrm>
          <a:off x="762000" y="5972175"/>
          <a:ext cx="84772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16</xdr:col>
      <xdr:colOff>257175</xdr:colOff>
      <xdr:row>28</xdr:row>
      <xdr:rowOff>123825</xdr:rowOff>
    </xdr:to>
    <xdr:sp macro="" textlink="">
      <xdr:nvSpPr>
        <xdr:cNvPr id="2055" name="AutoShape 7" descr="spacer"/>
        <xdr:cNvSpPr>
          <a:spLocks noChangeAspect="1" noChangeArrowheads="1"/>
        </xdr:cNvSpPr>
      </xdr:nvSpPr>
      <xdr:spPr bwMode="auto">
        <a:xfrm>
          <a:off x="1143000" y="5972175"/>
          <a:ext cx="58959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304800</xdr:colOff>
      <xdr:row>25</xdr:row>
      <xdr:rowOff>304800</xdr:rowOff>
    </xdr:to>
    <xdr:sp macro="" textlink="">
      <xdr:nvSpPr>
        <xdr:cNvPr id="2056" name="AutoShape 8" descr="Folio Anterior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6781800" y="5343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85725</xdr:colOff>
      <xdr:row>3</xdr:row>
      <xdr:rowOff>85725</xdr:rowOff>
    </xdr:to>
    <xdr:sp macro="" textlink="">
      <xdr:nvSpPr>
        <xdr:cNvPr id="2057" name="AutoShape 9" descr="spacer"/>
        <xdr:cNvSpPr>
          <a:spLocks noChangeAspect="1" noChangeArrowheads="1"/>
        </xdr:cNvSpPr>
      </xdr:nvSpPr>
      <xdr:spPr bwMode="auto">
        <a:xfrm>
          <a:off x="6781800" y="942975"/>
          <a:ext cx="85725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304800</xdr:colOff>
      <xdr:row>3</xdr:row>
      <xdr:rowOff>304800</xdr:rowOff>
    </xdr:to>
    <xdr:sp macro="" textlink="">
      <xdr:nvSpPr>
        <xdr:cNvPr id="2058" name="AutoShape 10" descr="spacer"/>
        <xdr:cNvSpPr>
          <a:spLocks noChangeAspect="1" noChangeArrowheads="1"/>
        </xdr:cNvSpPr>
      </xdr:nvSpPr>
      <xdr:spPr bwMode="auto">
        <a:xfrm>
          <a:off x="6781800" y="94297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9525</xdr:colOff>
      <xdr:row>3</xdr:row>
      <xdr:rowOff>9525</xdr:rowOff>
    </xdr:to>
    <xdr:sp macro="" textlink="">
      <xdr:nvSpPr>
        <xdr:cNvPr id="2059" name="AutoShape 11" descr="spacer"/>
        <xdr:cNvSpPr>
          <a:spLocks noChangeAspect="1" noChangeArrowheads="1"/>
        </xdr:cNvSpPr>
      </xdr:nvSpPr>
      <xdr:spPr bwMode="auto">
        <a:xfrm>
          <a:off x="6781800" y="94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463"/>
  <sheetViews>
    <sheetView topLeftCell="F49" workbookViewId="0">
      <selection activeCell="R88" sqref="R88"/>
    </sheetView>
  </sheetViews>
  <sheetFormatPr defaultColWidth="11.42578125" defaultRowHeight="12.75"/>
  <cols>
    <col min="1" max="1" width="14.140625" customWidth="1"/>
    <col min="2" max="2" width="35.42578125" customWidth="1"/>
    <col min="3" max="3" width="12.28515625" customWidth="1"/>
    <col min="4" max="4" width="11" customWidth="1"/>
    <col min="5" max="5" width="10.140625" customWidth="1"/>
    <col min="6" max="6" width="7.140625" customWidth="1"/>
    <col min="7" max="7" width="6.42578125" style="22" customWidth="1"/>
    <col min="8" max="8" width="7.28515625" style="22" customWidth="1"/>
    <col min="9" max="9" width="7.140625" style="22" customWidth="1"/>
    <col min="10" max="10" width="7.42578125" style="22" customWidth="1"/>
    <col min="11" max="11" width="7.140625" style="22" customWidth="1"/>
    <col min="12" max="12" width="7" style="22" customWidth="1"/>
    <col min="13" max="13" width="6.5703125" style="22" customWidth="1"/>
    <col min="14" max="14" width="6" style="22" customWidth="1"/>
    <col min="15" max="15" width="6.85546875" style="22" customWidth="1"/>
    <col min="16" max="16" width="7.28515625" style="22" customWidth="1"/>
    <col min="17" max="17" width="7" style="22" customWidth="1"/>
    <col min="18" max="19" width="11.42578125" style="22"/>
    <col min="21" max="21" width="10.28515625" customWidth="1"/>
  </cols>
  <sheetData>
    <row r="1" spans="1:23" ht="24" thickBot="1">
      <c r="A1" s="210" t="s">
        <v>77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U1" s="20"/>
      <c r="V1" s="20"/>
      <c r="W1" s="20"/>
    </row>
    <row r="2" spans="1:23" s="19" customFormat="1" ht="64.5" thickBot="1">
      <c r="A2" s="16" t="s">
        <v>3</v>
      </c>
      <c r="B2" s="17" t="s">
        <v>14</v>
      </c>
      <c r="C2" s="17" t="s">
        <v>0</v>
      </c>
      <c r="D2" s="17" t="s">
        <v>1</v>
      </c>
      <c r="E2" s="17" t="s">
        <v>4</v>
      </c>
      <c r="F2" s="17" t="s">
        <v>2</v>
      </c>
      <c r="G2" s="17" t="s">
        <v>18</v>
      </c>
      <c r="H2" s="17" t="s">
        <v>23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5</v>
      </c>
      <c r="O2" s="17" t="s">
        <v>6</v>
      </c>
      <c r="P2" s="17" t="s">
        <v>7</v>
      </c>
      <c r="Q2" s="17" t="s">
        <v>8</v>
      </c>
      <c r="R2" s="18" t="s">
        <v>142</v>
      </c>
      <c r="S2" s="55"/>
      <c r="T2" s="55"/>
      <c r="U2" s="61"/>
      <c r="V2" s="21"/>
      <c r="W2" s="21"/>
    </row>
    <row r="3" spans="1:23" ht="12.75" customHeight="1">
      <c r="A3" s="208">
        <v>1</v>
      </c>
      <c r="B3" s="205" t="s">
        <v>38</v>
      </c>
      <c r="C3" s="186" t="s">
        <v>20</v>
      </c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U3" s="20"/>
      <c r="V3" s="20"/>
      <c r="W3" s="20"/>
    </row>
    <row r="4" spans="1:23">
      <c r="A4" s="208"/>
      <c r="B4" s="205"/>
      <c r="C4" s="10" t="s">
        <v>24</v>
      </c>
      <c r="D4" s="5">
        <v>9</v>
      </c>
      <c r="E4" s="5">
        <v>8</v>
      </c>
      <c r="F4" s="5">
        <f>D4*E4</f>
        <v>72</v>
      </c>
      <c r="G4" s="5">
        <f>D4*E4*19</f>
        <v>1368</v>
      </c>
      <c r="H4" s="5">
        <f>D4*E4*19</f>
        <v>1368</v>
      </c>
      <c r="I4" s="56">
        <f>D4*E4*21</f>
        <v>1512</v>
      </c>
      <c r="J4" s="56">
        <f>D4*E4*22</f>
        <v>1584</v>
      </c>
      <c r="K4" s="5">
        <f>D4*E4*21</f>
        <v>1512</v>
      </c>
      <c r="L4" s="5">
        <f>D4*E4*22</f>
        <v>1584</v>
      </c>
      <c r="M4" s="5">
        <f>D4*E4*23</f>
        <v>1656</v>
      </c>
      <c r="N4" s="5">
        <f>D4*E4*20</f>
        <v>1440</v>
      </c>
      <c r="O4" s="5">
        <f>D4*E4*22</f>
        <v>1584</v>
      </c>
      <c r="P4" s="5">
        <f>D4*E4*20</f>
        <v>1440</v>
      </c>
      <c r="Q4" s="5">
        <f>D4*E4*19</f>
        <v>1368</v>
      </c>
      <c r="R4" s="5">
        <f>SUM(G4:Q4)</f>
        <v>16416</v>
      </c>
      <c r="U4" s="15"/>
      <c r="V4" s="20"/>
      <c r="W4" s="20"/>
    </row>
    <row r="5" spans="1:23">
      <c r="A5" s="208"/>
      <c r="B5" s="205"/>
      <c r="C5" s="186" t="s">
        <v>21</v>
      </c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U5" s="20"/>
      <c r="V5" s="20"/>
      <c r="W5" s="20"/>
    </row>
    <row r="6" spans="1:23">
      <c r="A6" s="208"/>
      <c r="B6" s="205"/>
      <c r="C6" s="10" t="s">
        <v>25</v>
      </c>
      <c r="D6" s="5">
        <v>9</v>
      </c>
      <c r="E6" s="5">
        <v>4</v>
      </c>
      <c r="F6" s="5">
        <f>D6*E6</f>
        <v>36</v>
      </c>
      <c r="G6" s="5">
        <f>D6*E6*4</f>
        <v>144</v>
      </c>
      <c r="H6" s="5">
        <f>D6*E6*5</f>
        <v>180</v>
      </c>
      <c r="I6" s="56">
        <f>D6*E6*4</f>
        <v>144</v>
      </c>
      <c r="J6" s="5">
        <f>D6*E6*3</f>
        <v>108</v>
      </c>
      <c r="K6" s="5">
        <f>D6*E6*5</f>
        <v>180</v>
      </c>
      <c r="L6" s="5">
        <f>D6*E6*4</f>
        <v>144</v>
      </c>
      <c r="M6" s="5">
        <f>D6*E6*4</f>
        <v>144</v>
      </c>
      <c r="N6" s="5">
        <f>D6*E6*4</f>
        <v>144</v>
      </c>
      <c r="O6" s="5">
        <f>D6*E6*3</f>
        <v>108</v>
      </c>
      <c r="P6" s="5">
        <f>D6*E6*4</f>
        <v>144</v>
      </c>
      <c r="Q6" s="5">
        <f>D6*E6*5</f>
        <v>180</v>
      </c>
      <c r="R6" s="5">
        <f>SUM(G6:Q6)</f>
        <v>1620</v>
      </c>
      <c r="U6" s="15"/>
      <c r="V6" s="20"/>
      <c r="W6" s="20"/>
    </row>
    <row r="7" spans="1:23" ht="12.75" customHeight="1">
      <c r="A7" s="190">
        <v>2</v>
      </c>
      <c r="B7" s="211" t="s">
        <v>55</v>
      </c>
      <c r="C7" s="186" t="s">
        <v>20</v>
      </c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U7" s="20"/>
      <c r="V7" s="20"/>
      <c r="W7" s="20"/>
    </row>
    <row r="8" spans="1:23">
      <c r="A8" s="191"/>
      <c r="B8" s="212"/>
      <c r="C8" s="10" t="s">
        <v>26</v>
      </c>
      <c r="D8" s="5">
        <v>1</v>
      </c>
      <c r="E8" s="5">
        <v>8</v>
      </c>
      <c r="F8" s="5">
        <f>D8*E8</f>
        <v>8</v>
      </c>
      <c r="G8" s="5">
        <f>D8*E8*19</f>
        <v>152</v>
      </c>
      <c r="H8" s="5">
        <f>D8*E8*19</f>
        <v>152</v>
      </c>
      <c r="I8" s="56">
        <f>D8*E8*21</f>
        <v>168</v>
      </c>
      <c r="J8" s="56">
        <f>D8*E8*22</f>
        <v>176</v>
      </c>
      <c r="K8" s="5">
        <f>D8*E8*21</f>
        <v>168</v>
      </c>
      <c r="L8" s="5">
        <f>D8*E8*22</f>
        <v>176</v>
      </c>
      <c r="M8" s="5">
        <f>D8*E8*23</f>
        <v>184</v>
      </c>
      <c r="N8" s="5">
        <f>D8*E8*20</f>
        <v>160</v>
      </c>
      <c r="O8" s="5">
        <f>D8*E8*22</f>
        <v>176</v>
      </c>
      <c r="P8" s="5">
        <f>D8*E8*20</f>
        <v>160</v>
      </c>
      <c r="Q8" s="5">
        <f>D8*E8*19</f>
        <v>152</v>
      </c>
      <c r="R8" s="5">
        <f>SUM(G8:Q8)</f>
        <v>1824</v>
      </c>
      <c r="U8" s="15"/>
      <c r="V8" s="20"/>
      <c r="W8" s="20"/>
    </row>
    <row r="9" spans="1:23">
      <c r="A9" s="191"/>
      <c r="B9" s="212"/>
      <c r="C9" s="186" t="s">
        <v>21</v>
      </c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U9" s="20"/>
      <c r="V9" s="20"/>
      <c r="W9" s="20"/>
    </row>
    <row r="10" spans="1:23">
      <c r="A10" s="191"/>
      <c r="B10" s="212"/>
      <c r="C10" s="10" t="s">
        <v>16</v>
      </c>
      <c r="D10" s="5">
        <v>1</v>
      </c>
      <c r="E10" s="5">
        <v>4</v>
      </c>
      <c r="F10" s="5">
        <f>D10*E10</f>
        <v>4</v>
      </c>
      <c r="G10" s="5">
        <f>D10*E10*4</f>
        <v>16</v>
      </c>
      <c r="H10" s="5">
        <f>D10*E10*5</f>
        <v>20</v>
      </c>
      <c r="I10" s="56">
        <f>D10*E10*4</f>
        <v>16</v>
      </c>
      <c r="J10" s="5">
        <f>D10*E10*3</f>
        <v>12</v>
      </c>
      <c r="K10" s="5">
        <f>D10*E10*5</f>
        <v>20</v>
      </c>
      <c r="L10" s="5">
        <f>D10*E10*4</f>
        <v>16</v>
      </c>
      <c r="M10" s="5">
        <f>D10*E10*4</f>
        <v>16</v>
      </c>
      <c r="N10" s="5">
        <f>D10*E10*4</f>
        <v>16</v>
      </c>
      <c r="O10" s="5">
        <f>D10*E10*3</f>
        <v>12</v>
      </c>
      <c r="P10" s="5">
        <f>D10*E10*4</f>
        <v>16</v>
      </c>
      <c r="Q10" s="5">
        <f>D10*E10*5</f>
        <v>20</v>
      </c>
      <c r="R10" s="5">
        <f>SUM(G10:Q10)</f>
        <v>180</v>
      </c>
      <c r="U10" s="15"/>
      <c r="V10" s="20"/>
      <c r="W10" s="20"/>
    </row>
    <row r="11" spans="1:23" ht="12.75" customHeight="1">
      <c r="A11" s="190">
        <v>3</v>
      </c>
      <c r="B11" s="204" t="s">
        <v>39</v>
      </c>
      <c r="C11" s="186" t="s">
        <v>20</v>
      </c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U11" s="20"/>
      <c r="V11" s="20"/>
      <c r="W11" s="20"/>
    </row>
    <row r="12" spans="1:23">
      <c r="A12" s="191"/>
      <c r="B12" s="205"/>
      <c r="C12" s="10" t="s">
        <v>24</v>
      </c>
      <c r="D12" s="5">
        <v>2</v>
      </c>
      <c r="E12" s="5">
        <v>8</v>
      </c>
      <c r="F12" s="5">
        <f>D12*E12</f>
        <v>16</v>
      </c>
      <c r="G12" s="5">
        <f>D12*E12*19</f>
        <v>304</v>
      </c>
      <c r="H12" s="5">
        <f>D12*E12*19</f>
        <v>304</v>
      </c>
      <c r="I12" s="56">
        <f>D12*E12*21</f>
        <v>336</v>
      </c>
      <c r="J12" s="56">
        <f>D12*E12*22</f>
        <v>352</v>
      </c>
      <c r="K12" s="5">
        <f>D12*E12*21</f>
        <v>336</v>
      </c>
      <c r="L12" s="5">
        <f>D12*E12*22</f>
        <v>352</v>
      </c>
      <c r="M12" s="5">
        <f>D12*E12*23</f>
        <v>368</v>
      </c>
      <c r="N12" s="5">
        <f>D12*E12*20</f>
        <v>320</v>
      </c>
      <c r="O12" s="5">
        <f>D12*E12*22</f>
        <v>352</v>
      </c>
      <c r="P12" s="5">
        <f>D12*E12*20</f>
        <v>320</v>
      </c>
      <c r="Q12" s="5">
        <f>D12*E12*19</f>
        <v>304</v>
      </c>
      <c r="R12" s="5">
        <f>SUM(G12:Q12)</f>
        <v>3648</v>
      </c>
      <c r="U12" s="15"/>
      <c r="V12" s="20"/>
      <c r="W12" s="20"/>
    </row>
    <row r="13" spans="1:23">
      <c r="A13" s="191"/>
      <c r="B13" s="205"/>
      <c r="C13" s="186" t="s">
        <v>21</v>
      </c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U13" s="20"/>
      <c r="V13" s="20"/>
      <c r="W13" s="20"/>
    </row>
    <row r="14" spans="1:23">
      <c r="A14" s="192"/>
      <c r="B14" s="206"/>
      <c r="C14" s="10" t="s">
        <v>25</v>
      </c>
      <c r="D14" s="5">
        <v>2</v>
      </c>
      <c r="E14" s="5">
        <v>4</v>
      </c>
      <c r="F14" s="5">
        <f>D14*E14</f>
        <v>8</v>
      </c>
      <c r="G14" s="5">
        <f>D14*E14*4</f>
        <v>32</v>
      </c>
      <c r="H14" s="5">
        <f>D14*E14*5</f>
        <v>40</v>
      </c>
      <c r="I14" s="56">
        <f>D14*E14*4</f>
        <v>32</v>
      </c>
      <c r="J14" s="5">
        <f>D14*E14*3</f>
        <v>24</v>
      </c>
      <c r="K14" s="5">
        <f>D14*E14*5</f>
        <v>40</v>
      </c>
      <c r="L14" s="5">
        <f>D14*E14*4</f>
        <v>32</v>
      </c>
      <c r="M14" s="5">
        <f>D14*E14*4</f>
        <v>32</v>
      </c>
      <c r="N14" s="5">
        <f>D14*E14*4</f>
        <v>32</v>
      </c>
      <c r="O14" s="5">
        <f>D14*E14*3</f>
        <v>24</v>
      </c>
      <c r="P14" s="5">
        <f>D14*E14*4</f>
        <v>32</v>
      </c>
      <c r="Q14" s="5">
        <f>D14*E14*5</f>
        <v>40</v>
      </c>
      <c r="R14" s="5">
        <f>SUM(G14:Q14)</f>
        <v>360</v>
      </c>
      <c r="U14" s="15"/>
      <c r="V14" s="20"/>
      <c r="W14" s="20"/>
    </row>
    <row r="15" spans="1:23" ht="12.75" customHeight="1">
      <c r="A15" s="190">
        <v>4</v>
      </c>
      <c r="B15" s="204" t="s">
        <v>40</v>
      </c>
      <c r="C15" s="186" t="s">
        <v>20</v>
      </c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U15" s="20"/>
      <c r="V15" s="20"/>
      <c r="W15" s="20"/>
    </row>
    <row r="16" spans="1:23">
      <c r="A16" s="191"/>
      <c r="B16" s="205"/>
      <c r="C16" s="12" t="s">
        <v>27</v>
      </c>
      <c r="D16" s="5">
        <v>1</v>
      </c>
      <c r="E16" s="5">
        <v>8</v>
      </c>
      <c r="F16" s="5">
        <f>D16*E16</f>
        <v>8</v>
      </c>
      <c r="G16" s="5">
        <f>D16*E16*19</f>
        <v>152</v>
      </c>
      <c r="H16" s="5">
        <f>D16*E16*19</f>
        <v>152</v>
      </c>
      <c r="I16" s="56">
        <f>D16*E16*21</f>
        <v>168</v>
      </c>
      <c r="J16" s="56">
        <f>D16*E16*22</f>
        <v>176</v>
      </c>
      <c r="K16" s="5">
        <f>D16*E16*21</f>
        <v>168</v>
      </c>
      <c r="L16" s="5">
        <f>D16*E16*22</f>
        <v>176</v>
      </c>
      <c r="M16" s="5">
        <f>D16*E16*23</f>
        <v>184</v>
      </c>
      <c r="N16" s="5">
        <f>D16*E16*20</f>
        <v>160</v>
      </c>
      <c r="O16" s="5">
        <f>D16*E16*22</f>
        <v>176</v>
      </c>
      <c r="P16" s="5">
        <f>D16*E16*20</f>
        <v>160</v>
      </c>
      <c r="Q16" s="5">
        <f>D16*E16*19</f>
        <v>152</v>
      </c>
      <c r="R16" s="5">
        <f>SUM(G16:Q16)</f>
        <v>1824</v>
      </c>
      <c r="U16" s="15"/>
      <c r="V16" s="20"/>
      <c r="W16" s="20"/>
    </row>
    <row r="17" spans="1:23">
      <c r="A17" s="191"/>
      <c r="B17" s="205"/>
      <c r="C17" s="186" t="s">
        <v>21</v>
      </c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U17" s="20"/>
      <c r="V17" s="20"/>
      <c r="W17" s="20"/>
    </row>
    <row r="18" spans="1:23">
      <c r="A18" s="192"/>
      <c r="B18" s="206"/>
      <c r="C18" s="12" t="s">
        <v>28</v>
      </c>
      <c r="D18" s="5">
        <v>1</v>
      </c>
      <c r="E18" s="5">
        <v>4</v>
      </c>
      <c r="F18" s="5">
        <f>D18*E18</f>
        <v>4</v>
      </c>
      <c r="G18" s="5">
        <f>D18*E18*4</f>
        <v>16</v>
      </c>
      <c r="H18" s="5">
        <f>D18*E18*5</f>
        <v>20</v>
      </c>
      <c r="I18" s="56">
        <f>D18*E18*4</f>
        <v>16</v>
      </c>
      <c r="J18" s="5">
        <f>D18*E18*3</f>
        <v>12</v>
      </c>
      <c r="K18" s="5">
        <f>D18*E18*5</f>
        <v>20</v>
      </c>
      <c r="L18" s="5">
        <f>D18*E18*4</f>
        <v>16</v>
      </c>
      <c r="M18" s="5">
        <f>D18*E18*4</f>
        <v>16</v>
      </c>
      <c r="N18" s="5">
        <f>D18*E18*4</f>
        <v>16</v>
      </c>
      <c r="O18" s="5">
        <f>D18*E18*3</f>
        <v>12</v>
      </c>
      <c r="P18" s="5">
        <f>D18*E18*4</f>
        <v>16</v>
      </c>
      <c r="Q18" s="5">
        <f>D18*E18*5</f>
        <v>20</v>
      </c>
      <c r="R18" s="5">
        <f>SUM(G18:Q18)</f>
        <v>180</v>
      </c>
      <c r="U18" s="15"/>
      <c r="V18" s="20"/>
      <c r="W18" s="20"/>
    </row>
    <row r="19" spans="1:23" ht="12.75" customHeight="1">
      <c r="A19" s="190">
        <v>5</v>
      </c>
      <c r="B19" s="201" t="s">
        <v>78</v>
      </c>
      <c r="C19" s="186" t="s">
        <v>20</v>
      </c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U19" s="20"/>
      <c r="V19" s="20"/>
      <c r="W19" s="20"/>
    </row>
    <row r="20" spans="1:23">
      <c r="A20" s="191"/>
      <c r="B20" s="202"/>
      <c r="C20" s="12" t="s">
        <v>27</v>
      </c>
      <c r="D20" s="5">
        <v>3</v>
      </c>
      <c r="E20" s="5">
        <v>8</v>
      </c>
      <c r="F20" s="5">
        <f>D20*E20</f>
        <v>24</v>
      </c>
      <c r="G20" s="5">
        <f>D20*E20*19</f>
        <v>456</v>
      </c>
      <c r="H20" s="5">
        <f>D20*E20*19</f>
        <v>456</v>
      </c>
      <c r="I20" s="56">
        <f>D20*E20*21</f>
        <v>504</v>
      </c>
      <c r="J20" s="56">
        <f>D20*E20*22</f>
        <v>528</v>
      </c>
      <c r="K20" s="5">
        <f>D20*E20*21</f>
        <v>504</v>
      </c>
      <c r="L20" s="5">
        <f>D20*E20*22</f>
        <v>528</v>
      </c>
      <c r="M20" s="5">
        <f>D20*E20*23</f>
        <v>552</v>
      </c>
      <c r="N20" s="5">
        <f>D20*E20*20</f>
        <v>480</v>
      </c>
      <c r="O20" s="5">
        <f>D20*E20*22</f>
        <v>528</v>
      </c>
      <c r="P20" s="5">
        <f>D20*E20*20</f>
        <v>480</v>
      </c>
      <c r="Q20" s="5">
        <f>D20*E20*19</f>
        <v>456</v>
      </c>
      <c r="R20" s="5">
        <f>SUM(G20:Q20)</f>
        <v>5472</v>
      </c>
      <c r="U20" s="15"/>
      <c r="V20" s="20"/>
      <c r="W20" s="20"/>
    </row>
    <row r="21" spans="1:23">
      <c r="A21" s="191"/>
      <c r="B21" s="202"/>
      <c r="C21" s="186" t="s">
        <v>21</v>
      </c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U21" s="20"/>
      <c r="V21" s="20"/>
      <c r="W21" s="20"/>
    </row>
    <row r="22" spans="1:23">
      <c r="A22" s="192"/>
      <c r="B22" s="203"/>
      <c r="C22" s="12" t="s">
        <v>28</v>
      </c>
      <c r="D22" s="5">
        <v>3</v>
      </c>
      <c r="E22" s="5">
        <v>4</v>
      </c>
      <c r="F22" s="5">
        <f>D22*E22</f>
        <v>12</v>
      </c>
      <c r="G22" s="5">
        <f>D22*E22*4</f>
        <v>48</v>
      </c>
      <c r="H22" s="5">
        <f>D22*E22*5</f>
        <v>60</v>
      </c>
      <c r="I22" s="56">
        <f>D22*E22*4</f>
        <v>48</v>
      </c>
      <c r="J22" s="5">
        <f>D22*E22*3</f>
        <v>36</v>
      </c>
      <c r="K22" s="5">
        <f>D22*E22*5</f>
        <v>60</v>
      </c>
      <c r="L22" s="5">
        <f>D22*E22*4</f>
        <v>48</v>
      </c>
      <c r="M22" s="5">
        <f>D22*E22*4</f>
        <v>48</v>
      </c>
      <c r="N22" s="5">
        <f>D22*E22*4</f>
        <v>48</v>
      </c>
      <c r="O22" s="5">
        <f>D22*E22*3</f>
        <v>36</v>
      </c>
      <c r="P22" s="5">
        <f>D22*E22*4</f>
        <v>48</v>
      </c>
      <c r="Q22" s="5">
        <f>D22*E22*5</f>
        <v>60</v>
      </c>
      <c r="R22" s="5">
        <f>SUM(G22:Q22)</f>
        <v>540</v>
      </c>
      <c r="U22" s="15"/>
      <c r="V22" s="20"/>
      <c r="W22" s="20"/>
    </row>
    <row r="23" spans="1:23" ht="12.75" customHeight="1">
      <c r="A23" s="190">
        <v>6</v>
      </c>
      <c r="B23" s="204" t="s">
        <v>41</v>
      </c>
      <c r="C23" s="186" t="s">
        <v>20</v>
      </c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U23" s="20"/>
      <c r="V23" s="20"/>
      <c r="W23" s="20"/>
    </row>
    <row r="24" spans="1:23">
      <c r="A24" s="191"/>
      <c r="B24" s="205"/>
      <c r="C24" s="12" t="s">
        <v>27</v>
      </c>
      <c r="D24" s="5">
        <v>1</v>
      </c>
      <c r="E24" s="5">
        <v>8</v>
      </c>
      <c r="F24" s="5">
        <f>D24*E24</f>
        <v>8</v>
      </c>
      <c r="G24" s="5">
        <f>D24*E24*19</f>
        <v>152</v>
      </c>
      <c r="H24" s="5">
        <f>D24*E24*19</f>
        <v>152</v>
      </c>
      <c r="I24" s="56">
        <f>D24*E24*21</f>
        <v>168</v>
      </c>
      <c r="J24" s="56">
        <f>D24*E24*22</f>
        <v>176</v>
      </c>
      <c r="K24" s="5">
        <f>D24*E24*21</f>
        <v>168</v>
      </c>
      <c r="L24" s="5">
        <f>D24*E24*22</f>
        <v>176</v>
      </c>
      <c r="M24" s="5">
        <f>D24*E24*23</f>
        <v>184</v>
      </c>
      <c r="N24" s="5">
        <f>D24*E24*20</f>
        <v>160</v>
      </c>
      <c r="O24" s="5">
        <f>D24*E24*22</f>
        <v>176</v>
      </c>
      <c r="P24" s="5">
        <f>D24*E24*20</f>
        <v>160</v>
      </c>
      <c r="Q24" s="5">
        <f>D24*E24*19</f>
        <v>152</v>
      </c>
      <c r="R24" s="5">
        <f>SUM(G24:Q24)</f>
        <v>1824</v>
      </c>
      <c r="U24" s="15"/>
      <c r="V24" s="20"/>
      <c r="W24" s="20"/>
    </row>
    <row r="25" spans="1:23">
      <c r="A25" s="191"/>
      <c r="B25" s="205"/>
      <c r="C25" s="186" t="s">
        <v>21</v>
      </c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U25" s="20"/>
      <c r="V25" s="20"/>
      <c r="W25" s="20"/>
    </row>
    <row r="26" spans="1:23">
      <c r="A26" s="192"/>
      <c r="B26" s="206"/>
      <c r="C26" s="12" t="s">
        <v>28</v>
      </c>
      <c r="D26" s="5">
        <v>1</v>
      </c>
      <c r="E26" s="5">
        <v>4</v>
      </c>
      <c r="F26" s="5">
        <f>D26*E26</f>
        <v>4</v>
      </c>
      <c r="G26" s="5">
        <f>D26*E26*4</f>
        <v>16</v>
      </c>
      <c r="H26" s="5">
        <f>D26*E26*5</f>
        <v>20</v>
      </c>
      <c r="I26" s="56">
        <f>D26*E26*4</f>
        <v>16</v>
      </c>
      <c r="J26" s="5">
        <f>D26*E26*3</f>
        <v>12</v>
      </c>
      <c r="K26" s="5">
        <f>D26*E26*5</f>
        <v>20</v>
      </c>
      <c r="L26" s="5">
        <f>D26*E26*4</f>
        <v>16</v>
      </c>
      <c r="M26" s="5">
        <f>D26*E26*4</f>
        <v>16</v>
      </c>
      <c r="N26" s="5">
        <f>D26*E26*4</f>
        <v>16</v>
      </c>
      <c r="O26" s="5">
        <f>D26*E26*3</f>
        <v>12</v>
      </c>
      <c r="P26" s="5">
        <f>D26*E26*4</f>
        <v>16</v>
      </c>
      <c r="Q26" s="5">
        <f>D26*E26*5</f>
        <v>20</v>
      </c>
      <c r="R26" s="5">
        <f>SUM(G26:Q26)</f>
        <v>180</v>
      </c>
      <c r="U26" s="15"/>
      <c r="V26" s="20"/>
      <c r="W26" s="20"/>
    </row>
    <row r="27" spans="1:23" ht="12.75" customHeight="1">
      <c r="A27" s="190">
        <v>7</v>
      </c>
      <c r="B27" s="207" t="s">
        <v>42</v>
      </c>
      <c r="C27" s="186" t="s">
        <v>20</v>
      </c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U27" s="20"/>
      <c r="V27" s="20"/>
      <c r="W27" s="20"/>
    </row>
    <row r="28" spans="1:23">
      <c r="A28" s="191"/>
      <c r="B28" s="208"/>
      <c r="C28" s="12" t="s">
        <v>27</v>
      </c>
      <c r="D28" s="5">
        <v>1</v>
      </c>
      <c r="E28" s="5">
        <v>8</v>
      </c>
      <c r="F28" s="5">
        <f>D28*E28</f>
        <v>8</v>
      </c>
      <c r="G28" s="5">
        <f>D28*E28*19</f>
        <v>152</v>
      </c>
      <c r="H28" s="5">
        <f>D28*E28*19</f>
        <v>152</v>
      </c>
      <c r="I28" s="56">
        <f>D28*E28*21</f>
        <v>168</v>
      </c>
      <c r="J28" s="56">
        <f>D28*E28*22</f>
        <v>176</v>
      </c>
      <c r="K28" s="5">
        <f>D28*E28*21</f>
        <v>168</v>
      </c>
      <c r="L28" s="5">
        <f>D28*E28*22</f>
        <v>176</v>
      </c>
      <c r="M28" s="5">
        <f>D28*E28*23</f>
        <v>184</v>
      </c>
      <c r="N28" s="5">
        <f>D28*E28*20</f>
        <v>160</v>
      </c>
      <c r="O28" s="5">
        <f>D28*E28*22</f>
        <v>176</v>
      </c>
      <c r="P28" s="5">
        <f>D28*E28*20</f>
        <v>160</v>
      </c>
      <c r="Q28" s="5">
        <f>D28*E28*19</f>
        <v>152</v>
      </c>
      <c r="R28" s="5">
        <f>SUM(G28:Q28)</f>
        <v>1824</v>
      </c>
      <c r="U28" s="15"/>
      <c r="V28" s="20"/>
      <c r="W28" s="20"/>
    </row>
    <row r="29" spans="1:23">
      <c r="A29" s="191"/>
      <c r="B29" s="208"/>
      <c r="C29" s="186" t="s">
        <v>21</v>
      </c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U29" s="20"/>
      <c r="V29" s="20"/>
      <c r="W29" s="20"/>
    </row>
    <row r="30" spans="1:23">
      <c r="A30" s="192"/>
      <c r="B30" s="209"/>
      <c r="C30" s="12" t="s">
        <v>28</v>
      </c>
      <c r="D30" s="5">
        <v>1</v>
      </c>
      <c r="E30" s="5">
        <v>4</v>
      </c>
      <c r="F30" s="5">
        <f>D30*E30</f>
        <v>4</v>
      </c>
      <c r="G30" s="5">
        <f>D30*E30*4</f>
        <v>16</v>
      </c>
      <c r="H30" s="5">
        <f>D30*E30*5</f>
        <v>20</v>
      </c>
      <c r="I30" s="56">
        <f>D30*E30*4</f>
        <v>16</v>
      </c>
      <c r="J30" s="5">
        <f>D30*E30*3</f>
        <v>12</v>
      </c>
      <c r="K30" s="5">
        <f>D30*E30*5</f>
        <v>20</v>
      </c>
      <c r="L30" s="5">
        <f>D30*E30*4</f>
        <v>16</v>
      </c>
      <c r="M30" s="5">
        <f>D30*E30*4</f>
        <v>16</v>
      </c>
      <c r="N30" s="5">
        <f>D30*E30*4</f>
        <v>16</v>
      </c>
      <c r="O30" s="5">
        <f>D30*E30*3</f>
        <v>12</v>
      </c>
      <c r="P30" s="5">
        <f>D30*E30*4</f>
        <v>16</v>
      </c>
      <c r="Q30" s="5">
        <f>D30*E30*5</f>
        <v>20</v>
      </c>
      <c r="R30" s="5">
        <f>SUM(G30:Q30)</f>
        <v>180</v>
      </c>
      <c r="U30" s="15"/>
      <c r="V30" s="20"/>
      <c r="W30" s="20"/>
    </row>
    <row r="31" spans="1:23" ht="12.75" customHeight="1">
      <c r="A31" s="190">
        <v>8</v>
      </c>
      <c r="B31" s="207" t="s">
        <v>43</v>
      </c>
      <c r="C31" s="186" t="s">
        <v>20</v>
      </c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U31" s="20"/>
      <c r="V31" s="20"/>
      <c r="W31" s="20"/>
    </row>
    <row r="32" spans="1:23">
      <c r="A32" s="191"/>
      <c r="B32" s="208"/>
      <c r="C32" s="12" t="s">
        <v>25</v>
      </c>
      <c r="D32" s="5">
        <v>1</v>
      </c>
      <c r="E32" s="5">
        <v>4</v>
      </c>
      <c r="F32" s="5">
        <f>D32*E32</f>
        <v>4</v>
      </c>
      <c r="G32" s="5">
        <f>D32*E32*19</f>
        <v>76</v>
      </c>
      <c r="H32" s="5">
        <f>D32*E32*19</f>
        <v>76</v>
      </c>
      <c r="I32" s="56">
        <f>D32*E32*21</f>
        <v>84</v>
      </c>
      <c r="J32" s="56">
        <f>D32*E32*22</f>
        <v>88</v>
      </c>
      <c r="K32" s="5">
        <f>D32*E32*21</f>
        <v>84</v>
      </c>
      <c r="L32" s="5">
        <f>D32*E32*22</f>
        <v>88</v>
      </c>
      <c r="M32" s="5">
        <f>D32*E32*23</f>
        <v>92</v>
      </c>
      <c r="N32" s="5">
        <f>D32*E32*20</f>
        <v>80</v>
      </c>
      <c r="O32" s="5">
        <f>D32*E32*22</f>
        <v>88</v>
      </c>
      <c r="P32" s="5">
        <f>D32*E32*20</f>
        <v>80</v>
      </c>
      <c r="Q32" s="5">
        <f>D32*E32*19</f>
        <v>76</v>
      </c>
      <c r="R32" s="5">
        <f>SUM(G32:Q32)</f>
        <v>912</v>
      </c>
      <c r="U32" s="15"/>
      <c r="V32" s="20"/>
      <c r="W32" s="20"/>
    </row>
    <row r="33" spans="1:23" ht="12.75" customHeight="1">
      <c r="A33" s="190">
        <v>9</v>
      </c>
      <c r="B33" s="207" t="s">
        <v>44</v>
      </c>
      <c r="C33" s="186" t="s">
        <v>20</v>
      </c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U33" s="20"/>
      <c r="V33" s="20"/>
      <c r="W33" s="20"/>
    </row>
    <row r="34" spans="1:23">
      <c r="A34" s="191"/>
      <c r="B34" s="208"/>
      <c r="C34" s="12" t="s">
        <v>25</v>
      </c>
      <c r="D34" s="5">
        <v>1</v>
      </c>
      <c r="E34" s="5">
        <v>4</v>
      </c>
      <c r="F34" s="5">
        <f>D34*E34</f>
        <v>4</v>
      </c>
      <c r="G34" s="5">
        <f>D34*E34*19</f>
        <v>76</v>
      </c>
      <c r="H34" s="5">
        <f>D34*E34*19</f>
        <v>76</v>
      </c>
      <c r="I34" s="56">
        <f>D34*E34*21</f>
        <v>84</v>
      </c>
      <c r="J34" s="56">
        <f>D34*E34*22</f>
        <v>88</v>
      </c>
      <c r="K34" s="5">
        <f>D34*E34*21</f>
        <v>84</v>
      </c>
      <c r="L34" s="5">
        <f>D34*E34*22</f>
        <v>88</v>
      </c>
      <c r="M34" s="5">
        <f>D34*E34*23</f>
        <v>92</v>
      </c>
      <c r="N34" s="5">
        <f>D34*E34*20</f>
        <v>80</v>
      </c>
      <c r="O34" s="5">
        <f>D34*E34*22</f>
        <v>88</v>
      </c>
      <c r="P34" s="5">
        <f>D34*E34*20</f>
        <v>80</v>
      </c>
      <c r="Q34" s="5">
        <f>D34*E34*19</f>
        <v>76</v>
      </c>
      <c r="R34" s="5">
        <f>SUM(G34:Q34)</f>
        <v>912</v>
      </c>
      <c r="U34" s="15"/>
      <c r="V34" s="20"/>
      <c r="W34" s="20"/>
    </row>
    <row r="35" spans="1:23" ht="12.75" customHeight="1">
      <c r="A35" s="190">
        <v>10</v>
      </c>
      <c r="B35" s="201" t="s">
        <v>45</v>
      </c>
      <c r="C35" s="186" t="s">
        <v>20</v>
      </c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U35" s="20"/>
      <c r="V35" s="20"/>
      <c r="W35" s="20"/>
    </row>
    <row r="36" spans="1:23">
      <c r="A36" s="191"/>
      <c r="B36" s="202"/>
      <c r="C36" s="12" t="s">
        <v>29</v>
      </c>
      <c r="D36" s="5">
        <v>1</v>
      </c>
      <c r="E36" s="5">
        <v>4</v>
      </c>
      <c r="F36" s="5">
        <f>D36*E36</f>
        <v>4</v>
      </c>
      <c r="G36" s="5">
        <f>D36*E36*19</f>
        <v>76</v>
      </c>
      <c r="H36" s="5">
        <f>D36*E36*19</f>
        <v>76</v>
      </c>
      <c r="I36" s="56">
        <f>D36*E36*21</f>
        <v>84</v>
      </c>
      <c r="J36" s="5">
        <f>D36*E36*22</f>
        <v>88</v>
      </c>
      <c r="K36" s="5">
        <f>D36*E36*21</f>
        <v>84</v>
      </c>
      <c r="L36" s="5">
        <f>D36*E36*22</f>
        <v>88</v>
      </c>
      <c r="M36" s="5">
        <f>D36*E36*23</f>
        <v>92</v>
      </c>
      <c r="N36" s="5">
        <f>D36*E36*20</f>
        <v>80</v>
      </c>
      <c r="O36" s="5">
        <f>D36*E36*22</f>
        <v>88</v>
      </c>
      <c r="P36" s="5">
        <f>D36*E36*20</f>
        <v>80</v>
      </c>
      <c r="Q36" s="5">
        <f>D36*E36*19</f>
        <v>76</v>
      </c>
      <c r="R36" s="5">
        <f>SUM(G36:Q36)</f>
        <v>912</v>
      </c>
      <c r="U36" s="15"/>
      <c r="V36" s="20"/>
      <c r="W36" s="20"/>
    </row>
    <row r="37" spans="1:23">
      <c r="A37" s="191"/>
      <c r="B37" s="202"/>
      <c r="C37" s="186" t="s">
        <v>21</v>
      </c>
      <c r="D37" s="187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U37" s="20"/>
      <c r="V37" s="20"/>
      <c r="W37" s="20"/>
    </row>
    <row r="38" spans="1:23">
      <c r="A38" s="192"/>
      <c r="B38" s="203"/>
      <c r="C38" s="12" t="s">
        <v>29</v>
      </c>
      <c r="D38" s="5">
        <v>1</v>
      </c>
      <c r="E38" s="5">
        <v>4</v>
      </c>
      <c r="F38" s="5">
        <f>D38*E38</f>
        <v>4</v>
      </c>
      <c r="G38" s="5">
        <f>D38*E38*4</f>
        <v>16</v>
      </c>
      <c r="H38" s="5">
        <f>D38*E38*5</f>
        <v>20</v>
      </c>
      <c r="I38" s="56">
        <f>D38*E38*4</f>
        <v>16</v>
      </c>
      <c r="J38" s="5">
        <f>D38*E38*3</f>
        <v>12</v>
      </c>
      <c r="K38" s="5">
        <f>D38*E38*5</f>
        <v>20</v>
      </c>
      <c r="L38" s="5">
        <f>D38*E38*4</f>
        <v>16</v>
      </c>
      <c r="M38" s="5">
        <f>D38*E38*4</f>
        <v>16</v>
      </c>
      <c r="N38" s="5">
        <f>D38*E38*4</f>
        <v>16</v>
      </c>
      <c r="O38" s="5">
        <f>D38*E38*3</f>
        <v>12</v>
      </c>
      <c r="P38" s="5">
        <f>D38*E38*4</f>
        <v>16</v>
      </c>
      <c r="Q38" s="5">
        <f>D38*E38*5</f>
        <v>20</v>
      </c>
      <c r="R38" s="5">
        <f>SUM(G38:Q38)</f>
        <v>180</v>
      </c>
      <c r="U38" s="15"/>
      <c r="V38" s="20"/>
      <c r="W38" s="20"/>
    </row>
    <row r="39" spans="1:23" ht="12.75" customHeight="1">
      <c r="A39" s="189">
        <v>11</v>
      </c>
      <c r="B39" s="200" t="s">
        <v>46</v>
      </c>
      <c r="C39" s="186" t="s">
        <v>20</v>
      </c>
      <c r="D39" s="187"/>
      <c r="E39" s="187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U39" s="20"/>
      <c r="V39" s="20"/>
      <c r="W39" s="20"/>
    </row>
    <row r="40" spans="1:23">
      <c r="A40" s="189"/>
      <c r="B40" s="200"/>
      <c r="C40" s="10" t="s">
        <v>30</v>
      </c>
      <c r="D40" s="5">
        <v>7</v>
      </c>
      <c r="E40" s="5">
        <v>8</v>
      </c>
      <c r="F40" s="5">
        <f>D40*E40</f>
        <v>56</v>
      </c>
      <c r="G40" s="5">
        <f>D40*E40*19</f>
        <v>1064</v>
      </c>
      <c r="H40" s="5">
        <f>D40*E40*19</f>
        <v>1064</v>
      </c>
      <c r="I40" s="56">
        <f>D40*E40*21</f>
        <v>1176</v>
      </c>
      <c r="J40" s="5">
        <f>D40*E40*22</f>
        <v>1232</v>
      </c>
      <c r="K40" s="5">
        <f>D40*E40*21</f>
        <v>1176</v>
      </c>
      <c r="L40" s="5">
        <f>D40*E40*22</f>
        <v>1232</v>
      </c>
      <c r="M40" s="5">
        <f>D40*E40*23</f>
        <v>1288</v>
      </c>
      <c r="N40" s="5">
        <f>D40*E40*20</f>
        <v>1120</v>
      </c>
      <c r="O40" s="5">
        <f>D40*E40*22</f>
        <v>1232</v>
      </c>
      <c r="P40" s="5">
        <f>D40*E40*20</f>
        <v>1120</v>
      </c>
      <c r="Q40" s="5">
        <f>D40*E40*19</f>
        <v>1064</v>
      </c>
      <c r="R40" s="5">
        <f>SUM(G40:Q40)</f>
        <v>12768</v>
      </c>
      <c r="U40" s="15"/>
      <c r="V40" s="20"/>
      <c r="W40" s="20"/>
    </row>
    <row r="41" spans="1:23">
      <c r="A41" s="189"/>
      <c r="B41" s="200"/>
      <c r="C41" s="186" t="s">
        <v>21</v>
      </c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U41" s="20"/>
      <c r="V41" s="20"/>
      <c r="W41" s="20"/>
    </row>
    <row r="42" spans="1:23">
      <c r="A42" s="189"/>
      <c r="B42" s="200"/>
      <c r="C42" s="10" t="s">
        <v>28</v>
      </c>
      <c r="D42" s="5">
        <v>7</v>
      </c>
      <c r="E42" s="5">
        <v>4</v>
      </c>
      <c r="F42" s="5">
        <f>D42*E42</f>
        <v>28</v>
      </c>
      <c r="G42" s="5">
        <f>D42*E42*4</f>
        <v>112</v>
      </c>
      <c r="H42" s="5">
        <f>D42*E42*5</f>
        <v>140</v>
      </c>
      <c r="I42" s="56">
        <f>D42*E42*4</f>
        <v>112</v>
      </c>
      <c r="J42" s="5">
        <f>D42*E42*3</f>
        <v>84</v>
      </c>
      <c r="K42" s="5">
        <f>D42*E42*5</f>
        <v>140</v>
      </c>
      <c r="L42" s="5">
        <f>D42*E42*4</f>
        <v>112</v>
      </c>
      <c r="M42" s="5">
        <f>D42*E42*4</f>
        <v>112</v>
      </c>
      <c r="N42" s="5">
        <f>D42*E42*4</f>
        <v>112</v>
      </c>
      <c r="O42" s="5">
        <f>D42*E42*3</f>
        <v>84</v>
      </c>
      <c r="P42" s="5">
        <f>D42*E42*4</f>
        <v>112</v>
      </c>
      <c r="Q42" s="5">
        <f>D42*E42*5</f>
        <v>140</v>
      </c>
      <c r="R42" s="5">
        <f>SUM(G42:Q42)</f>
        <v>1260</v>
      </c>
      <c r="U42" s="15"/>
      <c r="V42" s="20"/>
      <c r="W42" s="20"/>
    </row>
    <row r="43" spans="1:23" ht="12.75" customHeight="1">
      <c r="A43" s="190">
        <v>12</v>
      </c>
      <c r="B43" s="201" t="s">
        <v>56</v>
      </c>
      <c r="C43" s="186" t="s">
        <v>20</v>
      </c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  <c r="R43" s="187"/>
      <c r="U43" s="20"/>
      <c r="V43" s="20"/>
      <c r="W43" s="20"/>
    </row>
    <row r="44" spans="1:23">
      <c r="A44" s="191"/>
      <c r="B44" s="202"/>
      <c r="C44" s="12" t="s">
        <v>26</v>
      </c>
      <c r="D44" s="5">
        <v>2</v>
      </c>
      <c r="E44" s="5">
        <v>8</v>
      </c>
      <c r="F44" s="5">
        <f>D44*E44</f>
        <v>16</v>
      </c>
      <c r="G44" s="5">
        <f>D44*E44*19</f>
        <v>304</v>
      </c>
      <c r="H44" s="5">
        <f>D44*E44*19</f>
        <v>304</v>
      </c>
      <c r="I44" s="56">
        <f>D44*E44*21</f>
        <v>336</v>
      </c>
      <c r="J44" s="5">
        <f>D44*E44*22</f>
        <v>352</v>
      </c>
      <c r="K44" s="5">
        <f>D44*E44*21</f>
        <v>336</v>
      </c>
      <c r="L44" s="5">
        <f>D44*E44*22</f>
        <v>352</v>
      </c>
      <c r="M44" s="5">
        <f>D44*E44*23</f>
        <v>368</v>
      </c>
      <c r="N44" s="5">
        <f>D44*E44*20</f>
        <v>320</v>
      </c>
      <c r="O44" s="5">
        <f>D44*E44*22</f>
        <v>352</v>
      </c>
      <c r="P44" s="5">
        <f>D44*E44*20</f>
        <v>320</v>
      </c>
      <c r="Q44" s="5">
        <f>D44*E44*19</f>
        <v>304</v>
      </c>
      <c r="R44" s="5">
        <f>SUM(G44:Q44)</f>
        <v>3648</v>
      </c>
      <c r="U44" s="15"/>
      <c r="V44" s="20"/>
      <c r="W44" s="20"/>
    </row>
    <row r="45" spans="1:23" ht="12.75" customHeight="1">
      <c r="A45" s="191"/>
      <c r="B45" s="202"/>
      <c r="C45" s="186" t="s">
        <v>21</v>
      </c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U45" s="20"/>
      <c r="V45" s="20"/>
      <c r="W45" s="20"/>
    </row>
    <row r="46" spans="1:23">
      <c r="A46" s="192"/>
      <c r="B46" s="203"/>
      <c r="C46" s="12" t="s">
        <v>29</v>
      </c>
      <c r="D46" s="5">
        <v>2</v>
      </c>
      <c r="E46" s="5">
        <v>4</v>
      </c>
      <c r="F46" s="5">
        <f>D46*E46</f>
        <v>8</v>
      </c>
      <c r="G46" s="5">
        <f>D46*E46*4</f>
        <v>32</v>
      </c>
      <c r="H46" s="5">
        <f>D46*E46*5</f>
        <v>40</v>
      </c>
      <c r="I46" s="56">
        <f>D46*E46*4</f>
        <v>32</v>
      </c>
      <c r="J46" s="5">
        <f>D46*E46*3</f>
        <v>24</v>
      </c>
      <c r="K46" s="5">
        <f>D46*E46*5</f>
        <v>40</v>
      </c>
      <c r="L46" s="5">
        <f>D46*E46*4</f>
        <v>32</v>
      </c>
      <c r="M46" s="5">
        <f>D46*E46*4</f>
        <v>32</v>
      </c>
      <c r="N46" s="5">
        <f>D46*E46*4</f>
        <v>32</v>
      </c>
      <c r="O46" s="5">
        <f>D46*E46*3</f>
        <v>24</v>
      </c>
      <c r="P46" s="5">
        <f>D46*E46*4</f>
        <v>32</v>
      </c>
      <c r="Q46" s="5">
        <f>D46*E46*5</f>
        <v>40</v>
      </c>
      <c r="R46" s="5">
        <f>SUM(G46:Q46)</f>
        <v>360</v>
      </c>
      <c r="U46" s="15"/>
      <c r="V46" s="20"/>
      <c r="W46" s="20"/>
    </row>
    <row r="47" spans="1:23" ht="12.75" customHeight="1">
      <c r="A47" s="189">
        <v>13</v>
      </c>
      <c r="B47" s="200" t="s">
        <v>37</v>
      </c>
      <c r="C47" s="186" t="s">
        <v>20</v>
      </c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U47" s="20"/>
      <c r="V47" s="20"/>
      <c r="W47" s="20"/>
    </row>
    <row r="48" spans="1:23">
      <c r="A48" s="189"/>
      <c r="B48" s="200"/>
      <c r="C48" s="12" t="s">
        <v>15</v>
      </c>
      <c r="D48" s="5">
        <v>1</v>
      </c>
      <c r="E48" s="5">
        <v>8</v>
      </c>
      <c r="F48" s="5">
        <f>D48*E48</f>
        <v>8</v>
      </c>
      <c r="G48" s="5">
        <f>D48*E48*19</f>
        <v>152</v>
      </c>
      <c r="H48" s="5">
        <f>D48*E48*19</f>
        <v>152</v>
      </c>
      <c r="I48" s="56">
        <f>D48*E48*21</f>
        <v>168</v>
      </c>
      <c r="J48" s="5">
        <f>D48*E48*22</f>
        <v>176</v>
      </c>
      <c r="K48" s="5">
        <f>D48*E48*21</f>
        <v>168</v>
      </c>
      <c r="L48" s="5">
        <f>D48*E48*22</f>
        <v>176</v>
      </c>
      <c r="M48" s="5">
        <f>D48*E48*23</f>
        <v>184</v>
      </c>
      <c r="N48" s="5">
        <f>D48*E48*20</f>
        <v>160</v>
      </c>
      <c r="O48" s="5">
        <f>D48*E48*22</f>
        <v>176</v>
      </c>
      <c r="P48" s="5">
        <f>D48*E48*20</f>
        <v>160</v>
      </c>
      <c r="Q48" s="5">
        <f>D48*E48*19</f>
        <v>152</v>
      </c>
      <c r="R48" s="5">
        <f>SUM(G48:Q48)</f>
        <v>1824</v>
      </c>
      <c r="U48" s="15"/>
      <c r="V48" s="20"/>
      <c r="W48" s="20"/>
    </row>
    <row r="49" spans="1:44" s="4" customFormat="1" ht="12.75" customHeight="1">
      <c r="A49" s="180">
        <v>14</v>
      </c>
      <c r="B49" s="193" t="s">
        <v>31</v>
      </c>
      <c r="C49" s="186" t="s">
        <v>20</v>
      </c>
      <c r="D49" s="187"/>
      <c r="E49" s="187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87"/>
      <c r="S49" s="11"/>
      <c r="T49" s="11"/>
      <c r="U49" s="3"/>
      <c r="V49" s="3"/>
      <c r="W49" s="3"/>
    </row>
    <row r="50" spans="1:44" s="4" customFormat="1" ht="12">
      <c r="A50" s="181"/>
      <c r="B50" s="194"/>
      <c r="C50" s="13" t="s">
        <v>26</v>
      </c>
      <c r="D50" s="8">
        <v>1</v>
      </c>
      <c r="E50" s="8">
        <v>8</v>
      </c>
      <c r="F50" s="5">
        <f>D50*E50</f>
        <v>8</v>
      </c>
      <c r="G50" s="5">
        <f>D50*E50*20</f>
        <v>160</v>
      </c>
      <c r="H50" s="5">
        <f>D50*E50*22</f>
        <v>176</v>
      </c>
      <c r="I50" s="56">
        <f>D50*E50*21</f>
        <v>168</v>
      </c>
      <c r="J50" s="56">
        <f>D50*E50*23</f>
        <v>184</v>
      </c>
      <c r="K50" s="5">
        <f>D50*E50*21</f>
        <v>168</v>
      </c>
      <c r="L50" s="5">
        <f>D50*E50*22</f>
        <v>176</v>
      </c>
      <c r="M50" s="5">
        <f>D50*E50*23</f>
        <v>184</v>
      </c>
      <c r="N50" s="5">
        <f>D50*E50*20</f>
        <v>160</v>
      </c>
      <c r="O50" s="5">
        <f>D50*E50*23</f>
        <v>184</v>
      </c>
      <c r="P50" s="5">
        <f>D50*E50*22</f>
        <v>176</v>
      </c>
      <c r="Q50" s="5">
        <f>D50*E50*21</f>
        <v>168</v>
      </c>
      <c r="R50" s="5">
        <f>SUM(G50:Q50)</f>
        <v>1904</v>
      </c>
      <c r="S50" s="11"/>
      <c r="T50" s="11"/>
      <c r="U50" s="15"/>
      <c r="V50" s="3"/>
      <c r="W50" s="3"/>
    </row>
    <row r="51" spans="1:44" s="4" customFormat="1" ht="12">
      <c r="A51" s="181"/>
      <c r="B51" s="194"/>
      <c r="C51" s="12" t="s">
        <v>32</v>
      </c>
      <c r="D51" s="5">
        <v>1</v>
      </c>
      <c r="E51" s="5">
        <v>7</v>
      </c>
      <c r="F51" s="5">
        <f>D51*E51</f>
        <v>7</v>
      </c>
      <c r="G51" s="5">
        <f>D51*E51*20</f>
        <v>140</v>
      </c>
      <c r="H51" s="5">
        <f>D51*E51*22</f>
        <v>154</v>
      </c>
      <c r="I51" s="56">
        <f>D51*E51*21</f>
        <v>147</v>
      </c>
      <c r="J51" s="56">
        <f>D51*E51*23</f>
        <v>161</v>
      </c>
      <c r="K51" s="5">
        <f>D51*E51*21</f>
        <v>147</v>
      </c>
      <c r="L51" s="5">
        <f>D51*E51*22</f>
        <v>154</v>
      </c>
      <c r="M51" s="5">
        <f>D51*E51*23</f>
        <v>161</v>
      </c>
      <c r="N51" s="5">
        <f>D51*E51*20</f>
        <v>140</v>
      </c>
      <c r="O51" s="5">
        <f>D51*E51*23</f>
        <v>161</v>
      </c>
      <c r="P51" s="5">
        <f>D51*E51*22</f>
        <v>154</v>
      </c>
      <c r="Q51" s="5">
        <f>D51*E51*21</f>
        <v>147</v>
      </c>
      <c r="R51" s="5">
        <f>SUM(G51:Q51)</f>
        <v>1666</v>
      </c>
      <c r="S51" s="11"/>
      <c r="T51" s="11"/>
      <c r="U51" s="15"/>
      <c r="V51" s="3"/>
      <c r="W51" s="3"/>
    </row>
    <row r="52" spans="1:44" s="4" customFormat="1" ht="12">
      <c r="A52" s="181"/>
      <c r="B52" s="194"/>
      <c r="C52" s="186" t="s">
        <v>21</v>
      </c>
      <c r="D52" s="187"/>
      <c r="E52" s="187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7"/>
      <c r="R52" s="187"/>
      <c r="S52" s="11"/>
      <c r="T52" s="11"/>
      <c r="U52" s="3"/>
      <c r="V52" s="3"/>
      <c r="W52" s="3"/>
    </row>
    <row r="53" spans="1:44" s="4" customFormat="1" ht="12">
      <c r="A53" s="181"/>
      <c r="B53" s="194"/>
      <c r="C53" s="12" t="s">
        <v>15</v>
      </c>
      <c r="D53" s="5">
        <v>1</v>
      </c>
      <c r="E53" s="5">
        <v>8</v>
      </c>
      <c r="F53" s="5">
        <f>D53*E53</f>
        <v>8</v>
      </c>
      <c r="G53" s="5">
        <f>D53*E53*4</f>
        <v>32</v>
      </c>
      <c r="H53" s="5">
        <f>D53*E53*5</f>
        <v>40</v>
      </c>
      <c r="I53" s="56">
        <f>D53*E53*4</f>
        <v>32</v>
      </c>
      <c r="J53" s="56">
        <f>D53*E53*4</f>
        <v>32</v>
      </c>
      <c r="K53" s="5">
        <f>D53*E53*5</f>
        <v>40</v>
      </c>
      <c r="L53" s="5">
        <f>D53*E53*4</f>
        <v>32</v>
      </c>
      <c r="M53" s="5">
        <f>D53*E53*4</f>
        <v>32</v>
      </c>
      <c r="N53" s="5">
        <f>D53*E53*5</f>
        <v>40</v>
      </c>
      <c r="O53" s="5">
        <f>D53*E53*4</f>
        <v>32</v>
      </c>
      <c r="P53" s="5">
        <f>D53*E53*4</f>
        <v>32</v>
      </c>
      <c r="Q53" s="5">
        <f>D53*E53*5</f>
        <v>40</v>
      </c>
      <c r="R53" s="5">
        <f>SUM(G53:Q53)</f>
        <v>384</v>
      </c>
      <c r="S53" s="11"/>
      <c r="T53" s="11"/>
      <c r="U53" s="15"/>
      <c r="V53" s="14"/>
      <c r="W53" s="3"/>
      <c r="X53" s="3"/>
      <c r="Y53" s="3"/>
    </row>
    <row r="54" spans="1:44" s="4" customFormat="1" ht="12">
      <c r="A54" s="181"/>
      <c r="B54" s="194"/>
      <c r="C54" s="186" t="s">
        <v>22</v>
      </c>
      <c r="D54" s="187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7"/>
      <c r="R54" s="187"/>
      <c r="S54" s="11"/>
      <c r="T54" s="11"/>
      <c r="U54" s="3"/>
      <c r="V54" s="14"/>
      <c r="W54" s="3"/>
      <c r="X54" s="3"/>
      <c r="Y54" s="3"/>
    </row>
    <row r="55" spans="1:44" s="4" customFormat="1" ht="12">
      <c r="A55" s="181"/>
      <c r="B55" s="194"/>
      <c r="C55" s="12" t="s">
        <v>15</v>
      </c>
      <c r="D55" s="5">
        <v>1</v>
      </c>
      <c r="E55" s="5">
        <v>8</v>
      </c>
      <c r="F55" s="5">
        <f>D55*E55</f>
        <v>8</v>
      </c>
      <c r="G55" s="5">
        <f>D55*E55*4</f>
        <v>32</v>
      </c>
      <c r="H55" s="5">
        <f>D55*E55*4</f>
        <v>32</v>
      </c>
      <c r="I55" s="56">
        <f>D55*E55*5</f>
        <v>40</v>
      </c>
      <c r="J55" s="5">
        <f>D55*E55*4</f>
        <v>32</v>
      </c>
      <c r="K55" s="5">
        <f>D55*E55*4</f>
        <v>32</v>
      </c>
      <c r="L55" s="5">
        <f>D55*E55*5</f>
        <v>40</v>
      </c>
      <c r="M55" s="5">
        <f>D55*E55*4</f>
        <v>32</v>
      </c>
      <c r="N55" s="5">
        <f>D55*E55*5</f>
        <v>40</v>
      </c>
      <c r="O55" s="5">
        <f>D55*E55*4</f>
        <v>32</v>
      </c>
      <c r="P55" s="5">
        <f>D55*E55*4</f>
        <v>32</v>
      </c>
      <c r="Q55" s="5">
        <f>D55*E55*5</f>
        <v>40</v>
      </c>
      <c r="R55" s="5">
        <f>SUM(G55:Q55)</f>
        <v>384</v>
      </c>
      <c r="S55" s="11"/>
      <c r="T55" s="11"/>
      <c r="U55" s="15"/>
      <c r="V55" s="14"/>
      <c r="W55" s="3"/>
      <c r="X55" s="3"/>
      <c r="Y55" s="3"/>
    </row>
    <row r="56" spans="1:44" s="4" customFormat="1" ht="12.75" customHeight="1">
      <c r="A56" s="198">
        <v>15</v>
      </c>
      <c r="B56" s="180" t="s">
        <v>33</v>
      </c>
      <c r="C56" s="186" t="s">
        <v>20</v>
      </c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1"/>
      <c r="T56" s="11"/>
      <c r="U56" s="3"/>
      <c r="V56" s="3"/>
      <c r="W56" s="3"/>
    </row>
    <row r="57" spans="1:44" s="4" customFormat="1" ht="12">
      <c r="A57" s="199"/>
      <c r="B57" s="181"/>
      <c r="C57" s="13" t="s">
        <v>26</v>
      </c>
      <c r="D57" s="8">
        <v>1</v>
      </c>
      <c r="E57" s="8">
        <v>8</v>
      </c>
      <c r="F57" s="5">
        <f>D57*E57</f>
        <v>8</v>
      </c>
      <c r="G57" s="5">
        <f>D57*E57*20</f>
        <v>160</v>
      </c>
      <c r="H57" s="5">
        <f>D57*E57*22</f>
        <v>176</v>
      </c>
      <c r="I57" s="56">
        <f>D57*E57*21</f>
        <v>168</v>
      </c>
      <c r="J57" s="56">
        <f>D57*E57*23</f>
        <v>184</v>
      </c>
      <c r="K57" s="5">
        <f>D57*E57*21</f>
        <v>168</v>
      </c>
      <c r="L57" s="5">
        <f>D57*E57*22</f>
        <v>176</v>
      </c>
      <c r="M57" s="5">
        <f>D57*E57*23</f>
        <v>184</v>
      </c>
      <c r="N57" s="5">
        <f>D57*E57*20</f>
        <v>160</v>
      </c>
      <c r="O57" s="5">
        <f>D57*E57*23</f>
        <v>184</v>
      </c>
      <c r="P57" s="5">
        <f>D57*E57*22</f>
        <v>176</v>
      </c>
      <c r="Q57" s="5">
        <f>D57*E57*21</f>
        <v>168</v>
      </c>
      <c r="R57" s="5">
        <f>SUM(G57:Q57)</f>
        <v>1904</v>
      </c>
      <c r="S57" s="11"/>
      <c r="T57" s="11"/>
      <c r="U57" s="15"/>
      <c r="V57" s="3"/>
      <c r="W57" s="3"/>
    </row>
    <row r="58" spans="1:44" s="4" customFormat="1" ht="12">
      <c r="A58" s="199"/>
      <c r="B58" s="181"/>
      <c r="C58" s="12" t="s">
        <v>32</v>
      </c>
      <c r="D58" s="5">
        <v>1</v>
      </c>
      <c r="E58" s="5">
        <v>7</v>
      </c>
      <c r="F58" s="5">
        <f>D58*E58</f>
        <v>7</v>
      </c>
      <c r="G58" s="5">
        <f>D58*E58*20</f>
        <v>140</v>
      </c>
      <c r="H58" s="5">
        <f>D58*E58*22</f>
        <v>154</v>
      </c>
      <c r="I58" s="56">
        <f>D58*E58*21</f>
        <v>147</v>
      </c>
      <c r="J58" s="56">
        <f>D58*E58*23</f>
        <v>161</v>
      </c>
      <c r="K58" s="5">
        <f>D58*E58*21</f>
        <v>147</v>
      </c>
      <c r="L58" s="5">
        <f>D58*E58*22</f>
        <v>154</v>
      </c>
      <c r="M58" s="5">
        <f>D58*E58*23</f>
        <v>161</v>
      </c>
      <c r="N58" s="5">
        <f>D58*E58*20</f>
        <v>140</v>
      </c>
      <c r="O58" s="5">
        <f>D58*E58*23</f>
        <v>161</v>
      </c>
      <c r="P58" s="5">
        <f>D58*E58*22</f>
        <v>154</v>
      </c>
      <c r="Q58" s="5">
        <f>D58*E58*21</f>
        <v>147</v>
      </c>
      <c r="R58" s="5">
        <f>SUM(G58:Q58)</f>
        <v>1666</v>
      </c>
      <c r="S58" s="11"/>
      <c r="T58" s="11"/>
      <c r="U58" s="15"/>
      <c r="V58" s="3"/>
      <c r="W58" s="3"/>
    </row>
    <row r="59" spans="1:44" s="4" customFormat="1" ht="12">
      <c r="A59" s="199"/>
      <c r="B59" s="181"/>
      <c r="C59" s="186" t="s">
        <v>21</v>
      </c>
      <c r="D59" s="187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1"/>
      <c r="T59" s="11"/>
      <c r="U59" s="3"/>
      <c r="V59" s="3"/>
      <c r="W59" s="3"/>
    </row>
    <row r="60" spans="1:44" s="4" customFormat="1" ht="12">
      <c r="A60" s="199"/>
      <c r="B60" s="181"/>
      <c r="C60" s="12" t="s">
        <v>15</v>
      </c>
      <c r="D60" s="5">
        <v>1</v>
      </c>
      <c r="E60" s="5">
        <v>8</v>
      </c>
      <c r="F60" s="5">
        <f>D60*E60</f>
        <v>8</v>
      </c>
      <c r="G60" s="5">
        <f>D60*E60*4</f>
        <v>32</v>
      </c>
      <c r="H60" s="5">
        <f>D60*E60*5</f>
        <v>40</v>
      </c>
      <c r="I60" s="56">
        <f>D60*E60*4</f>
        <v>32</v>
      </c>
      <c r="J60" s="56">
        <f>D60*E60*4</f>
        <v>32</v>
      </c>
      <c r="K60" s="5">
        <f>D60*E60*5</f>
        <v>40</v>
      </c>
      <c r="L60" s="5">
        <f>D60*E60*4</f>
        <v>32</v>
      </c>
      <c r="M60" s="5">
        <f>D60*E60*4</f>
        <v>32</v>
      </c>
      <c r="N60" s="5">
        <f>D60*E60*5</f>
        <v>40</v>
      </c>
      <c r="O60" s="5">
        <f>D60*E60*4</f>
        <v>32</v>
      </c>
      <c r="P60" s="5">
        <f>D60*E60*4</f>
        <v>32</v>
      </c>
      <c r="Q60" s="5">
        <f>D60*E60*5</f>
        <v>40</v>
      </c>
      <c r="R60" s="5">
        <f>SUM(G60:Q60)</f>
        <v>384</v>
      </c>
      <c r="S60" s="9"/>
      <c r="T60" s="9"/>
      <c r="U60" s="15"/>
      <c r="V60" s="3"/>
      <c r="W60" s="3"/>
    </row>
    <row r="61" spans="1:44" s="4" customFormat="1" ht="12">
      <c r="A61" s="199"/>
      <c r="B61" s="181"/>
      <c r="C61" s="186" t="s">
        <v>22</v>
      </c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9"/>
      <c r="T61" s="9"/>
      <c r="U61" s="3"/>
      <c r="V61" s="3"/>
      <c r="W61" s="3"/>
    </row>
    <row r="62" spans="1:44" s="4" customFormat="1" ht="12">
      <c r="A62" s="199"/>
      <c r="B62" s="182"/>
      <c r="C62" s="12" t="s">
        <v>15</v>
      </c>
      <c r="D62" s="5">
        <v>1</v>
      </c>
      <c r="E62" s="5">
        <v>8</v>
      </c>
      <c r="F62" s="5">
        <f>D62*E62</f>
        <v>8</v>
      </c>
      <c r="G62" s="5">
        <f>D62*E62*4</f>
        <v>32</v>
      </c>
      <c r="H62" s="5">
        <f>D62*E62*4</f>
        <v>32</v>
      </c>
      <c r="I62" s="56">
        <f>D62*E62*5</f>
        <v>40</v>
      </c>
      <c r="J62" s="5">
        <f>D62*E62*4</f>
        <v>32</v>
      </c>
      <c r="K62" s="5">
        <f>D62*E62*4</f>
        <v>32</v>
      </c>
      <c r="L62" s="5">
        <f>D62*E62*5</f>
        <v>40</v>
      </c>
      <c r="M62" s="5">
        <f>D62*E62*4</f>
        <v>32</v>
      </c>
      <c r="N62" s="5">
        <f>D62*E62*5</f>
        <v>40</v>
      </c>
      <c r="O62" s="5">
        <f>D62*E62*4</f>
        <v>32</v>
      </c>
      <c r="P62" s="5">
        <f>D62*E62*4</f>
        <v>32</v>
      </c>
      <c r="Q62" s="5">
        <f>D62*E62*5</f>
        <v>40</v>
      </c>
      <c r="R62" s="5">
        <f>SUM(G62:Q62)</f>
        <v>384</v>
      </c>
      <c r="S62" s="11"/>
      <c r="T62" s="11"/>
      <c r="U62" s="15"/>
      <c r="V62" s="3"/>
      <c r="W62" s="3"/>
    </row>
    <row r="63" spans="1:44" s="4" customFormat="1" ht="12.75" customHeight="1">
      <c r="A63" s="180">
        <v>16</v>
      </c>
      <c r="B63" s="195" t="s">
        <v>34</v>
      </c>
      <c r="C63" s="186" t="s">
        <v>20</v>
      </c>
      <c r="D63" s="187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1"/>
      <c r="T63" s="11"/>
      <c r="U63" s="3"/>
      <c r="V63" s="3"/>
      <c r="W63" s="3"/>
      <c r="X63" s="3"/>
      <c r="Y63" s="3"/>
    </row>
    <row r="64" spans="1:44" s="27" customFormat="1" ht="12">
      <c r="A64" s="181"/>
      <c r="B64" s="196"/>
      <c r="C64" s="13" t="s">
        <v>26</v>
      </c>
      <c r="D64" s="8">
        <v>1</v>
      </c>
      <c r="E64" s="8">
        <v>8</v>
      </c>
      <c r="F64" s="5">
        <f>D64*E64</f>
        <v>8</v>
      </c>
      <c r="G64" s="5">
        <f>D64*E64*20</f>
        <v>160</v>
      </c>
      <c r="H64" s="5">
        <f>D64*E64*22</f>
        <v>176</v>
      </c>
      <c r="I64" s="56">
        <f>D64*E64*21</f>
        <v>168</v>
      </c>
      <c r="J64" s="56">
        <f>D64*E64*23</f>
        <v>184</v>
      </c>
      <c r="K64" s="5">
        <f>D64*E64*21</f>
        <v>168</v>
      </c>
      <c r="L64" s="5">
        <f>D64*E64*22</f>
        <v>176</v>
      </c>
      <c r="M64" s="5">
        <f>D64*E64*23</f>
        <v>184</v>
      </c>
      <c r="N64" s="5">
        <f>D64*E64*20</f>
        <v>160</v>
      </c>
      <c r="O64" s="5">
        <f>D64*E64*23</f>
        <v>184</v>
      </c>
      <c r="P64" s="5">
        <f>D64*E64*22</f>
        <v>176</v>
      </c>
      <c r="Q64" s="5">
        <f>D64*E64*21</f>
        <v>168</v>
      </c>
      <c r="R64" s="5">
        <f>SUM(G64:Q64)</f>
        <v>1904</v>
      </c>
      <c r="S64" s="11"/>
      <c r="T64" s="11"/>
      <c r="U64" s="15"/>
      <c r="V64" s="3"/>
      <c r="W64" s="3"/>
      <c r="X64" s="3"/>
      <c r="Y64" s="3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25" s="4" customFormat="1" ht="12">
      <c r="A65" s="181"/>
      <c r="B65" s="196"/>
      <c r="C65" s="12" t="s">
        <v>32</v>
      </c>
      <c r="D65" s="5">
        <v>1</v>
      </c>
      <c r="E65" s="5">
        <v>7</v>
      </c>
      <c r="F65" s="5">
        <f>D65*E65</f>
        <v>7</v>
      </c>
      <c r="G65" s="5">
        <f>D65*E65*20</f>
        <v>140</v>
      </c>
      <c r="H65" s="5">
        <f>D65*E65*22</f>
        <v>154</v>
      </c>
      <c r="I65" s="56">
        <f>D65*E65*21</f>
        <v>147</v>
      </c>
      <c r="J65" s="56">
        <f>D65*E65*23</f>
        <v>161</v>
      </c>
      <c r="K65" s="5">
        <f>D65*E65*21</f>
        <v>147</v>
      </c>
      <c r="L65" s="5">
        <f>D65*E65*22</f>
        <v>154</v>
      </c>
      <c r="M65" s="5">
        <f>D65*E65*23</f>
        <v>161</v>
      </c>
      <c r="N65" s="5">
        <f>D65*E65*20</f>
        <v>140</v>
      </c>
      <c r="O65" s="5">
        <f>D65*E65*23</f>
        <v>161</v>
      </c>
      <c r="P65" s="5">
        <f>D65*E65*22</f>
        <v>154</v>
      </c>
      <c r="Q65" s="5">
        <f>D65*E65*21</f>
        <v>147</v>
      </c>
      <c r="R65" s="5">
        <f>SUM(G65:Q65)</f>
        <v>1666</v>
      </c>
      <c r="S65" s="11"/>
      <c r="T65" s="11"/>
      <c r="U65" s="15"/>
      <c r="V65" s="3"/>
      <c r="W65" s="3"/>
      <c r="X65" s="3"/>
      <c r="Y65" s="3"/>
    </row>
    <row r="66" spans="1:25" s="4" customFormat="1" ht="12">
      <c r="A66" s="181"/>
      <c r="B66" s="196"/>
      <c r="C66" s="186" t="s">
        <v>21</v>
      </c>
      <c r="D66" s="187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7"/>
      <c r="R66" s="187"/>
      <c r="S66" s="11"/>
      <c r="T66" s="11"/>
      <c r="U66" s="3"/>
      <c r="V66" s="3"/>
      <c r="W66" s="3"/>
      <c r="X66" s="3"/>
      <c r="Y66" s="3"/>
    </row>
    <row r="67" spans="1:25" s="4" customFormat="1" ht="12">
      <c r="A67" s="181"/>
      <c r="B67" s="196"/>
      <c r="C67" s="12" t="s">
        <v>15</v>
      </c>
      <c r="D67" s="5">
        <v>1</v>
      </c>
      <c r="E67" s="5">
        <v>8</v>
      </c>
      <c r="F67" s="5">
        <f>D67*E67</f>
        <v>8</v>
      </c>
      <c r="G67" s="5">
        <f>D67*E67*4</f>
        <v>32</v>
      </c>
      <c r="H67" s="5">
        <f>D67*E67*5</f>
        <v>40</v>
      </c>
      <c r="I67" s="56">
        <f>D67*E67*4</f>
        <v>32</v>
      </c>
      <c r="J67" s="56">
        <f>D67*E67*4</f>
        <v>32</v>
      </c>
      <c r="K67" s="5">
        <f>D67*E67*5</f>
        <v>40</v>
      </c>
      <c r="L67" s="5">
        <f>D67*E67*4</f>
        <v>32</v>
      </c>
      <c r="M67" s="5">
        <f>D67*E67*4</f>
        <v>32</v>
      </c>
      <c r="N67" s="5">
        <f>D67*E67*5</f>
        <v>40</v>
      </c>
      <c r="O67" s="5">
        <f>D67*E67*4</f>
        <v>32</v>
      </c>
      <c r="P67" s="5">
        <f>D67*E67*4</f>
        <v>32</v>
      </c>
      <c r="Q67" s="5">
        <f>D67*E67*5</f>
        <v>40</v>
      </c>
      <c r="R67" s="5">
        <f>SUM(G67:Q67)</f>
        <v>384</v>
      </c>
      <c r="S67" s="11"/>
      <c r="T67" s="11"/>
      <c r="U67" s="15"/>
      <c r="V67" s="3"/>
      <c r="W67" s="3"/>
    </row>
    <row r="68" spans="1:25" s="4" customFormat="1" ht="12">
      <c r="A68" s="181"/>
      <c r="B68" s="196"/>
      <c r="C68" s="186" t="s">
        <v>22</v>
      </c>
      <c r="D68" s="187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1"/>
      <c r="T68" s="11"/>
      <c r="U68" s="3"/>
      <c r="V68" s="3"/>
      <c r="W68" s="3"/>
    </row>
    <row r="69" spans="1:25" s="4" customFormat="1" ht="12">
      <c r="A69" s="182"/>
      <c r="B69" s="197"/>
      <c r="C69" s="12" t="s">
        <v>15</v>
      </c>
      <c r="D69" s="5">
        <v>1</v>
      </c>
      <c r="E69" s="5">
        <v>8</v>
      </c>
      <c r="F69" s="5">
        <f>D69*E69</f>
        <v>8</v>
      </c>
      <c r="G69" s="5">
        <f>D69*E69*4</f>
        <v>32</v>
      </c>
      <c r="H69" s="5">
        <f>D69*E69*4</f>
        <v>32</v>
      </c>
      <c r="I69" s="56">
        <f>D69*E69*5</f>
        <v>40</v>
      </c>
      <c r="J69" s="5">
        <f>D69*E69*4</f>
        <v>32</v>
      </c>
      <c r="K69" s="5">
        <f>D69*E69*4</f>
        <v>32</v>
      </c>
      <c r="L69" s="5">
        <f>D69*E69*5</f>
        <v>40</v>
      </c>
      <c r="M69" s="5">
        <f>D69*E69*4</f>
        <v>32</v>
      </c>
      <c r="N69" s="5">
        <f>D69*E69*5</f>
        <v>40</v>
      </c>
      <c r="O69" s="5">
        <f>D69*E69*4</f>
        <v>32</v>
      </c>
      <c r="P69" s="5">
        <f>D69*E69*4</f>
        <v>32</v>
      </c>
      <c r="Q69" s="5">
        <f>D69*E69*5</f>
        <v>40</v>
      </c>
      <c r="R69" s="5">
        <f>SUM(G69:Q69)</f>
        <v>384</v>
      </c>
      <c r="S69" s="11"/>
      <c r="T69" s="11"/>
      <c r="U69" s="15"/>
      <c r="V69" s="3"/>
      <c r="W69" s="3"/>
    </row>
    <row r="70" spans="1:25" s="4" customFormat="1" ht="12">
      <c r="A70" s="180">
        <v>17</v>
      </c>
      <c r="B70" s="188" t="s">
        <v>35</v>
      </c>
      <c r="C70" s="186" t="s">
        <v>20</v>
      </c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1"/>
      <c r="T70" s="11"/>
      <c r="U70" s="3"/>
      <c r="V70" s="3"/>
      <c r="W70" s="3"/>
    </row>
    <row r="71" spans="1:25" s="4" customFormat="1" ht="12">
      <c r="A71" s="181"/>
      <c r="B71" s="188"/>
      <c r="C71" s="5" t="s">
        <v>29</v>
      </c>
      <c r="D71" s="5">
        <v>1</v>
      </c>
      <c r="E71" s="5">
        <v>4</v>
      </c>
      <c r="F71" s="5">
        <f>D71*E71</f>
        <v>4</v>
      </c>
      <c r="G71" s="5">
        <f>D71*E71*20</f>
        <v>80</v>
      </c>
      <c r="H71" s="5">
        <f>D71*E71*22</f>
        <v>88</v>
      </c>
      <c r="I71" s="56">
        <f>D71*E71*21</f>
        <v>84</v>
      </c>
      <c r="J71" s="56">
        <f>D71*E71*23</f>
        <v>92</v>
      </c>
      <c r="K71" s="5">
        <f>D71*E71*21</f>
        <v>84</v>
      </c>
      <c r="L71" s="5">
        <f>D71*E71*22</f>
        <v>88</v>
      </c>
      <c r="M71" s="5">
        <f>D71*E71*23</f>
        <v>92</v>
      </c>
      <c r="N71" s="5">
        <f>D71*E71*20</f>
        <v>80</v>
      </c>
      <c r="O71" s="5">
        <f>D71*E71*23</f>
        <v>92</v>
      </c>
      <c r="P71" s="5">
        <f>D71*E71*22</f>
        <v>88</v>
      </c>
      <c r="Q71" s="5">
        <f>D71*E71*21</f>
        <v>84</v>
      </c>
      <c r="R71" s="5">
        <f>SUM(G71:Q71)</f>
        <v>952</v>
      </c>
      <c r="S71" s="11"/>
      <c r="T71" s="11"/>
      <c r="U71" s="15"/>
      <c r="V71" s="3"/>
      <c r="W71" s="3"/>
    </row>
    <row r="72" spans="1:25" s="4" customFormat="1" ht="12">
      <c r="A72" s="181"/>
      <c r="B72" s="188"/>
      <c r="C72" s="186" t="s">
        <v>21</v>
      </c>
      <c r="D72" s="187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7"/>
      <c r="R72" s="187"/>
      <c r="S72" s="11"/>
      <c r="T72" s="11"/>
      <c r="U72" s="3"/>
      <c r="V72" s="3"/>
      <c r="W72" s="3"/>
    </row>
    <row r="73" spans="1:25" s="4" customFormat="1" ht="12">
      <c r="A73" s="181"/>
      <c r="B73" s="188"/>
      <c r="C73" s="5" t="s">
        <v>29</v>
      </c>
      <c r="D73" s="5">
        <v>1</v>
      </c>
      <c r="E73" s="5">
        <v>4</v>
      </c>
      <c r="F73" s="5">
        <f>D73*E73</f>
        <v>4</v>
      </c>
      <c r="G73" s="5">
        <f>D73*E73*4</f>
        <v>16</v>
      </c>
      <c r="H73" s="5">
        <f>D73*E73*5</f>
        <v>20</v>
      </c>
      <c r="I73" s="56">
        <f>D73*E73*4</f>
        <v>16</v>
      </c>
      <c r="J73" s="56">
        <f>D73*E73*4</f>
        <v>16</v>
      </c>
      <c r="K73" s="5">
        <f>D73*E73*5</f>
        <v>20</v>
      </c>
      <c r="L73" s="5">
        <f>D73*E73*4</f>
        <v>16</v>
      </c>
      <c r="M73" s="5">
        <f>D73*E73*4</f>
        <v>16</v>
      </c>
      <c r="N73" s="5">
        <f>D73*E73*5</f>
        <v>20</v>
      </c>
      <c r="O73" s="5">
        <f>D73*E73*4</f>
        <v>16</v>
      </c>
      <c r="P73" s="5">
        <f>D73*E73*4</f>
        <v>16</v>
      </c>
      <c r="Q73" s="5">
        <f>D73*E73*5</f>
        <v>20</v>
      </c>
      <c r="R73" s="5">
        <f>SUM(G73:Q73)</f>
        <v>192</v>
      </c>
      <c r="S73" s="11"/>
      <c r="T73" s="11"/>
      <c r="U73" s="15"/>
      <c r="V73" s="3"/>
      <c r="W73" s="3"/>
    </row>
    <row r="74" spans="1:25" s="4" customFormat="1" ht="12">
      <c r="A74" s="181"/>
      <c r="B74" s="188"/>
      <c r="C74" s="186" t="s">
        <v>22</v>
      </c>
      <c r="D74" s="187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1"/>
      <c r="T74" s="11"/>
      <c r="U74" s="3"/>
      <c r="V74" s="3"/>
      <c r="W74" s="3"/>
    </row>
    <row r="75" spans="1:25" s="4" customFormat="1" ht="12">
      <c r="A75" s="181"/>
      <c r="B75" s="188"/>
      <c r="C75" s="5" t="s">
        <v>29</v>
      </c>
      <c r="D75" s="5">
        <v>1</v>
      </c>
      <c r="E75" s="5">
        <v>4</v>
      </c>
      <c r="F75" s="5">
        <f>D75*E75</f>
        <v>4</v>
      </c>
      <c r="G75" s="5">
        <f>D75*E75*4</f>
        <v>16</v>
      </c>
      <c r="H75" s="5">
        <f>D75*E75*4</f>
        <v>16</v>
      </c>
      <c r="I75" s="56">
        <f>D75*E75*5</f>
        <v>20</v>
      </c>
      <c r="J75" s="5">
        <f>D75*E75*4</f>
        <v>16</v>
      </c>
      <c r="K75" s="5">
        <f>D75*E75*4</f>
        <v>16</v>
      </c>
      <c r="L75" s="5">
        <f>D75*E75*5</f>
        <v>20</v>
      </c>
      <c r="M75" s="5">
        <f>D75*E75*4</f>
        <v>16</v>
      </c>
      <c r="N75" s="5">
        <f>D75*E75*5</f>
        <v>20</v>
      </c>
      <c r="O75" s="5">
        <f>D75*E75*4</f>
        <v>16</v>
      </c>
      <c r="P75" s="5">
        <f>D75*E75*4</f>
        <v>16</v>
      </c>
      <c r="Q75" s="5">
        <f>D75*E75*5</f>
        <v>20</v>
      </c>
      <c r="R75" s="5">
        <f>SUM(G75:Q75)</f>
        <v>192</v>
      </c>
      <c r="S75" s="11"/>
      <c r="T75" s="11"/>
      <c r="U75" s="15"/>
      <c r="V75" s="3"/>
      <c r="W75" s="3"/>
    </row>
    <row r="76" spans="1:25" s="4" customFormat="1" ht="12.75" customHeight="1">
      <c r="A76" s="180">
        <v>18</v>
      </c>
      <c r="B76" s="183" t="s">
        <v>36</v>
      </c>
      <c r="C76" s="186" t="s">
        <v>20</v>
      </c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1"/>
      <c r="T76" s="11"/>
      <c r="U76" s="3"/>
      <c r="V76" s="3"/>
      <c r="W76" s="3"/>
    </row>
    <row r="77" spans="1:25" s="4" customFormat="1" ht="12" customHeight="1">
      <c r="A77" s="181"/>
      <c r="B77" s="184"/>
      <c r="C77" s="13" t="s">
        <v>26</v>
      </c>
      <c r="D77" s="8">
        <v>1</v>
      </c>
      <c r="E77" s="8">
        <v>8</v>
      </c>
      <c r="F77" s="5">
        <f>D77*E77</f>
        <v>8</v>
      </c>
      <c r="G77" s="5">
        <f>D77*E77*20</f>
        <v>160</v>
      </c>
      <c r="H77" s="5">
        <f>D77*E77*22</f>
        <v>176</v>
      </c>
      <c r="I77" s="56">
        <f>D77*E77*21</f>
        <v>168</v>
      </c>
      <c r="J77" s="56">
        <f>D77*E77*23</f>
        <v>184</v>
      </c>
      <c r="K77" s="5">
        <f>D77*E77*21</f>
        <v>168</v>
      </c>
      <c r="L77" s="5">
        <f>D77*E77*22</f>
        <v>176</v>
      </c>
      <c r="M77" s="5">
        <f>D77*E77*23</f>
        <v>184</v>
      </c>
      <c r="N77" s="5">
        <f>D77*E77*20</f>
        <v>160</v>
      </c>
      <c r="O77" s="5">
        <f>D77*E77*23</f>
        <v>184</v>
      </c>
      <c r="P77" s="5">
        <f>D77*E77*22</f>
        <v>176</v>
      </c>
      <c r="Q77" s="5">
        <f>D77*E77*21</f>
        <v>168</v>
      </c>
      <c r="R77" s="5">
        <f>SUM(G77:Q77)</f>
        <v>1904</v>
      </c>
      <c r="S77" s="11"/>
      <c r="T77" s="11"/>
      <c r="U77" s="15"/>
      <c r="V77" s="3"/>
      <c r="W77" s="3"/>
    </row>
    <row r="78" spans="1:25" s="4" customFormat="1" ht="12" customHeight="1">
      <c r="A78" s="181"/>
      <c r="B78" s="184"/>
      <c r="C78" s="12" t="s">
        <v>32</v>
      </c>
      <c r="D78" s="5">
        <v>1</v>
      </c>
      <c r="E78" s="5">
        <v>7</v>
      </c>
      <c r="F78" s="5">
        <f>D78*E78</f>
        <v>7</v>
      </c>
      <c r="G78" s="5">
        <f>D78*E78*20</f>
        <v>140</v>
      </c>
      <c r="H78" s="5">
        <f>D78*E78*22</f>
        <v>154</v>
      </c>
      <c r="I78" s="56">
        <f>D78*E78*21</f>
        <v>147</v>
      </c>
      <c r="J78" s="56">
        <f>D78*E78*23</f>
        <v>161</v>
      </c>
      <c r="K78" s="5">
        <f>D78*E78*21</f>
        <v>147</v>
      </c>
      <c r="L78" s="5">
        <f>D78*E78*22</f>
        <v>154</v>
      </c>
      <c r="M78" s="5">
        <f>D78*E78*23</f>
        <v>161</v>
      </c>
      <c r="N78" s="5">
        <f>D78*E78*20</f>
        <v>140</v>
      </c>
      <c r="O78" s="5">
        <f>D78*E78*23</f>
        <v>161</v>
      </c>
      <c r="P78" s="5">
        <f>D78*E78*22</f>
        <v>154</v>
      </c>
      <c r="Q78" s="5">
        <f>D78*E78*21</f>
        <v>147</v>
      </c>
      <c r="R78" s="5">
        <f>SUM(G78:Q78)</f>
        <v>1666</v>
      </c>
      <c r="S78" s="11"/>
      <c r="T78" s="11"/>
      <c r="U78" s="15"/>
      <c r="V78" s="3"/>
      <c r="W78" s="3"/>
    </row>
    <row r="79" spans="1:25" s="4" customFormat="1" ht="12">
      <c r="A79" s="181"/>
      <c r="B79" s="184"/>
      <c r="C79" s="186" t="s">
        <v>21</v>
      </c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1"/>
      <c r="T79" s="11"/>
      <c r="U79" s="3"/>
      <c r="V79" s="3"/>
      <c r="W79" s="3"/>
    </row>
    <row r="80" spans="1:25" s="4" customFormat="1" ht="12">
      <c r="A80" s="181"/>
      <c r="B80" s="184"/>
      <c r="C80" s="12" t="s">
        <v>15</v>
      </c>
      <c r="D80" s="5">
        <v>1</v>
      </c>
      <c r="E80" s="5">
        <v>8</v>
      </c>
      <c r="F80" s="5">
        <f>D80*E80</f>
        <v>8</v>
      </c>
      <c r="G80" s="5">
        <f>D80*E80*4</f>
        <v>32</v>
      </c>
      <c r="H80" s="5">
        <f>D80*E80*5</f>
        <v>40</v>
      </c>
      <c r="I80" s="56">
        <f>D80*E80*4</f>
        <v>32</v>
      </c>
      <c r="J80" s="56">
        <f>D80*E80*4</f>
        <v>32</v>
      </c>
      <c r="K80" s="5">
        <f>D80*E80*5</f>
        <v>40</v>
      </c>
      <c r="L80" s="5">
        <f>D80*E80*4</f>
        <v>32</v>
      </c>
      <c r="M80" s="5">
        <f>D80*E80*4</f>
        <v>32</v>
      </c>
      <c r="N80" s="5">
        <f>D80*E80*5</f>
        <v>40</v>
      </c>
      <c r="O80" s="5">
        <f>D80*E80*4</f>
        <v>32</v>
      </c>
      <c r="P80" s="5">
        <f>D80*E80*4</f>
        <v>32</v>
      </c>
      <c r="Q80" s="5">
        <f>D80*E80*5</f>
        <v>40</v>
      </c>
      <c r="R80" s="5">
        <f>SUM(G80:Q80)</f>
        <v>384</v>
      </c>
      <c r="S80" s="11"/>
      <c r="T80" s="11"/>
      <c r="U80" s="15"/>
      <c r="V80" s="3"/>
      <c r="W80" s="3"/>
    </row>
    <row r="81" spans="1:23" s="4" customFormat="1" ht="12">
      <c r="A81" s="181"/>
      <c r="B81" s="184"/>
      <c r="C81" s="186" t="s">
        <v>22</v>
      </c>
      <c r="D81" s="187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1"/>
      <c r="T81" s="11"/>
      <c r="U81" s="3"/>
      <c r="V81" s="3"/>
      <c r="W81" s="3"/>
    </row>
    <row r="82" spans="1:23" s="4" customFormat="1" ht="12">
      <c r="A82" s="182"/>
      <c r="B82" s="185"/>
      <c r="C82" s="12" t="s">
        <v>15</v>
      </c>
      <c r="D82" s="5">
        <v>1</v>
      </c>
      <c r="E82" s="5">
        <v>8</v>
      </c>
      <c r="F82" s="5">
        <f>D82*E82</f>
        <v>8</v>
      </c>
      <c r="G82" s="5">
        <f>D82*E82*4</f>
        <v>32</v>
      </c>
      <c r="H82" s="5">
        <f>D82*E82*4</f>
        <v>32</v>
      </c>
      <c r="I82" s="56">
        <f>D82*E82*5</f>
        <v>40</v>
      </c>
      <c r="J82" s="5">
        <f>D82*E82*4</f>
        <v>32</v>
      </c>
      <c r="K82" s="5">
        <f>D82*E82*4</f>
        <v>32</v>
      </c>
      <c r="L82" s="5">
        <f>D82*E82*5</f>
        <v>40</v>
      </c>
      <c r="M82" s="5">
        <f>D82*E82*4</f>
        <v>32</v>
      </c>
      <c r="N82" s="5">
        <f>D82*E82*5</f>
        <v>40</v>
      </c>
      <c r="O82" s="5">
        <f>D82*E82*4</f>
        <v>32</v>
      </c>
      <c r="P82" s="5">
        <f>D82*E82*4</f>
        <v>32</v>
      </c>
      <c r="Q82" s="5">
        <f>D82*E82*5</f>
        <v>40</v>
      </c>
      <c r="R82" s="5">
        <f>SUM(G82:Q82)</f>
        <v>384</v>
      </c>
      <c r="S82" s="11"/>
      <c r="T82" s="11"/>
      <c r="U82" s="15"/>
      <c r="V82" s="3"/>
      <c r="W82" s="3"/>
    </row>
    <row r="83" spans="1:23" s="1" customFormat="1">
      <c r="D83" s="40">
        <f>D4+D6+D8+D10+D12+D14+D16+D18+D20+D22+D24+D26+D28+D30+D32+D34+D36+D38+D40+D42+D44+D46+D48+D50+D51</f>
        <v>61</v>
      </c>
      <c r="G83" s="44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1">
        <f>R4+R6+R8+R10+R12+R14+R16+R18+R20+R22+R24+R26+R28+R30+R32+R34+R36+R38+R40+R42+R44+R46+R48+R50+R51</f>
        <v>62418</v>
      </c>
      <c r="S83" s="57"/>
      <c r="T83" s="7"/>
      <c r="U83" s="2"/>
      <c r="V83" s="2"/>
      <c r="W83" s="2"/>
    </row>
    <row r="84" spans="1:23" s="1" customFormat="1" ht="13.5" thickBot="1">
      <c r="D84" s="40">
        <f>D53+D55+D57+D58+D60+D62+D64+D65+D67+D69+D71+D73+D75+D77+D78+D80+D82</f>
        <v>17</v>
      </c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58">
        <f>R53+R55+R57+R58+R60+R62+R64+R65+R67+R69+R71+R73+R75+R77+R78+R80+R82</f>
        <v>15118</v>
      </c>
      <c r="S84" s="57"/>
      <c r="T84" s="7"/>
      <c r="U84" s="2"/>
      <c r="V84" s="2"/>
      <c r="W84" s="2"/>
    </row>
    <row r="85" spans="1:23" s="1" customFormat="1" ht="19.5" thickBot="1">
      <c r="B85" s="53"/>
      <c r="D85" s="28"/>
      <c r="G85" s="44"/>
      <c r="H85" s="45"/>
      <c r="I85" s="45"/>
      <c r="J85" s="45"/>
      <c r="K85" s="45"/>
      <c r="L85" s="45"/>
      <c r="M85" s="45"/>
      <c r="N85" s="45"/>
      <c r="O85" s="59"/>
      <c r="P85" s="59" t="s">
        <v>57</v>
      </c>
      <c r="Q85" s="59"/>
      <c r="R85" s="60">
        <f>SUM(R83:R84)</f>
        <v>77536</v>
      </c>
      <c r="S85" s="38"/>
      <c r="T85" s="14"/>
      <c r="U85" s="3"/>
      <c r="V85" s="2"/>
      <c r="W85" s="2"/>
    </row>
    <row r="86" spans="1:23" s="1" customFormat="1" ht="31.5">
      <c r="A86" s="23"/>
      <c r="B86" s="6" t="s">
        <v>47</v>
      </c>
      <c r="E86" s="26"/>
      <c r="G86" s="44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39"/>
      <c r="S86" s="38"/>
      <c r="T86" s="14"/>
    </row>
    <row r="87" spans="1:23" s="1" customFormat="1" ht="31.5">
      <c r="A87" s="24"/>
      <c r="B87" s="6" t="s">
        <v>79</v>
      </c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15"/>
      <c r="S87" s="14"/>
      <c r="T87" s="14"/>
    </row>
    <row r="88" spans="1:23" s="4" customFormat="1" ht="15.75">
      <c r="A88" s="62">
        <f>R85</f>
        <v>77536</v>
      </c>
      <c r="B88" s="43" t="s">
        <v>80</v>
      </c>
      <c r="G88" s="44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37"/>
      <c r="S88" s="14"/>
      <c r="T88" s="14"/>
    </row>
    <row r="89" spans="1:23" s="4" customFormat="1" ht="15.75">
      <c r="A89" s="46"/>
      <c r="B89" s="47"/>
      <c r="G89" s="44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11"/>
      <c r="T89" s="11"/>
    </row>
    <row r="90" spans="1:23" s="4" customFormat="1" ht="15.75">
      <c r="A90" s="48"/>
      <c r="B90" s="47"/>
      <c r="G90" s="44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11"/>
      <c r="T90" s="11"/>
    </row>
    <row r="91" spans="1:23" s="4" customFormat="1" ht="12">
      <c r="B91" s="49"/>
      <c r="G91" s="44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11"/>
      <c r="T91" s="11"/>
    </row>
    <row r="92" spans="1:23" s="4" customFormat="1" ht="15.75">
      <c r="A92" s="50"/>
      <c r="B92" s="51"/>
      <c r="G92" s="44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11"/>
      <c r="T92" s="11"/>
    </row>
    <row r="93" spans="1:23" s="4" customFormat="1" ht="15.75">
      <c r="A93" s="50"/>
      <c r="B93" s="52"/>
      <c r="G93" s="44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11"/>
      <c r="T93" s="11"/>
    </row>
    <row r="94" spans="1:23" s="4" customFormat="1" ht="15.75">
      <c r="A94" s="50"/>
      <c r="B94" s="52"/>
      <c r="G94" s="44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11"/>
      <c r="T94" s="11"/>
    </row>
    <row r="95" spans="1:23" s="4" customFormat="1" ht="12">
      <c r="G95" s="44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11"/>
      <c r="T95" s="11"/>
    </row>
    <row r="96" spans="1:23" s="4" customFormat="1" ht="12">
      <c r="G96" s="44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11"/>
      <c r="T96" s="11"/>
    </row>
    <row r="97" spans="1:20" s="4" customFormat="1" ht="12">
      <c r="G97" s="44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11"/>
      <c r="T97" s="11"/>
    </row>
    <row r="98" spans="1:20" s="4" customFormat="1" ht="18.75">
      <c r="B98" s="53"/>
      <c r="G98" s="44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11"/>
      <c r="T98" s="11"/>
    </row>
    <row r="99" spans="1:20" s="22" customFormat="1" ht="15.75">
      <c r="A99" s="46"/>
      <c r="B99" s="47"/>
    </row>
    <row r="100" spans="1:20" s="22" customFormat="1" ht="15.75">
      <c r="A100" s="48"/>
      <c r="B100" s="47"/>
    </row>
    <row r="101" spans="1:20" s="22" customFormat="1" ht="17.25" customHeight="1">
      <c r="A101" s="42"/>
      <c r="B101" s="43"/>
    </row>
    <row r="102" spans="1:20" s="22" customFormat="1" ht="17.25" customHeight="1">
      <c r="A102" s="42"/>
      <c r="B102" s="43"/>
    </row>
    <row r="103" spans="1:20" s="22" customFormat="1" ht="15.75">
      <c r="A103" s="50"/>
      <c r="B103" s="51"/>
    </row>
    <row r="104" spans="1:20" s="22" customFormat="1">
      <c r="A104" s="50"/>
      <c r="B104" s="54"/>
    </row>
    <row r="105" spans="1:20" s="22" customFormat="1">
      <c r="A105" s="50"/>
      <c r="B105" s="54"/>
    </row>
    <row r="106" spans="1:20" s="22" customFormat="1">
      <c r="A106" s="50"/>
      <c r="B106" s="54"/>
    </row>
    <row r="107" spans="1:20" s="22" customFormat="1"/>
    <row r="108" spans="1:20" s="22" customFormat="1"/>
    <row r="109" spans="1:20" s="22" customFormat="1"/>
    <row r="110" spans="1:20" s="22" customFormat="1"/>
    <row r="111" spans="1:20" s="22" customFormat="1"/>
    <row r="112" spans="1:20" s="22" customFormat="1"/>
    <row r="113" s="22" customFormat="1"/>
    <row r="114" s="22" customFormat="1"/>
    <row r="115" s="22" customFormat="1"/>
    <row r="116" s="22" customFormat="1"/>
    <row r="117" s="22" customFormat="1"/>
    <row r="118" s="22" customFormat="1"/>
    <row r="119" s="22" customFormat="1"/>
    <row r="120" s="22" customFormat="1"/>
    <row r="121" s="22" customFormat="1"/>
    <row r="122" s="22" customFormat="1"/>
    <row r="123" s="22" customFormat="1"/>
    <row r="124" s="22" customFormat="1"/>
    <row r="125" s="22" customFormat="1"/>
    <row r="126" s="22" customFormat="1"/>
    <row r="127" s="22" customFormat="1"/>
    <row r="128" s="22" customFormat="1"/>
    <row r="129" s="22" customFormat="1"/>
    <row r="130" s="22" customFormat="1"/>
    <row r="131" s="22" customFormat="1"/>
    <row r="132" s="22" customFormat="1"/>
    <row r="133" s="22" customFormat="1"/>
    <row r="134" s="22" customFormat="1"/>
    <row r="135" s="22" customFormat="1"/>
    <row r="136" s="22" customFormat="1"/>
    <row r="137" s="22" customFormat="1"/>
    <row r="138" s="22" customFormat="1"/>
    <row r="139" s="22" customFormat="1"/>
    <row r="140" s="22" customFormat="1"/>
    <row r="141" s="22" customFormat="1"/>
    <row r="142" s="22" customFormat="1"/>
    <row r="143" s="22" customFormat="1"/>
    <row r="144" s="22" customFormat="1"/>
    <row r="145" s="22" customFormat="1"/>
    <row r="146" s="22" customFormat="1"/>
    <row r="147" s="22" customFormat="1"/>
    <row r="148" s="22" customFormat="1"/>
    <row r="149" s="22" customFormat="1"/>
    <row r="150" s="22" customFormat="1"/>
    <row r="151" s="22" customFormat="1"/>
    <row r="152" s="22" customFormat="1"/>
    <row r="153" s="22" customFormat="1"/>
    <row r="154" s="22" customFormat="1"/>
    <row r="155" s="22" customFormat="1"/>
    <row r="156" s="22" customFormat="1"/>
    <row r="157" s="22" customFormat="1"/>
    <row r="158" s="22" customFormat="1"/>
    <row r="159" s="22" customFormat="1"/>
    <row r="160" s="22" customFormat="1"/>
    <row r="161" s="22" customFormat="1"/>
    <row r="162" s="22" customFormat="1"/>
    <row r="163" s="22" customFormat="1"/>
    <row r="164" s="22" customFormat="1"/>
    <row r="165" s="22" customFormat="1"/>
    <row r="166" s="22" customFormat="1"/>
    <row r="167" s="22" customFormat="1"/>
    <row r="168" s="22" customFormat="1"/>
    <row r="169" s="22" customFormat="1"/>
    <row r="170" s="22" customFormat="1"/>
    <row r="171" s="22" customFormat="1"/>
    <row r="172" s="22" customFormat="1"/>
    <row r="173" s="22" customFormat="1"/>
    <row r="174" s="22" customFormat="1"/>
    <row r="175" s="22" customFormat="1"/>
    <row r="176" s="22" customFormat="1"/>
    <row r="177" s="22" customFormat="1"/>
    <row r="178" s="22" customFormat="1"/>
    <row r="179" s="22" customFormat="1"/>
    <row r="180" s="22" customFormat="1"/>
    <row r="181" s="22" customFormat="1"/>
    <row r="182" s="22" customFormat="1"/>
    <row r="183" s="22" customFormat="1"/>
    <row r="184" s="22" customFormat="1"/>
    <row r="185" s="22" customFormat="1"/>
    <row r="186" s="22" customFormat="1"/>
    <row r="187" s="22" customFormat="1"/>
    <row r="188" s="22" customFormat="1"/>
    <row r="189" s="22" customFormat="1"/>
    <row r="190" s="22" customFormat="1"/>
    <row r="191" s="22" customFormat="1"/>
    <row r="192" s="22" customFormat="1"/>
    <row r="193" s="22" customFormat="1"/>
    <row r="194" s="22" customFormat="1"/>
    <row r="195" s="22" customFormat="1"/>
    <row r="196" s="22" customFormat="1"/>
    <row r="197" s="22" customFormat="1"/>
    <row r="198" s="22" customFormat="1"/>
    <row r="199" s="22" customFormat="1"/>
    <row r="200" s="22" customFormat="1"/>
    <row r="201" s="22" customFormat="1"/>
    <row r="202" s="22" customFormat="1"/>
    <row r="203" s="22" customFormat="1"/>
    <row r="204" s="22" customFormat="1"/>
    <row r="205" s="22" customFormat="1"/>
    <row r="206" s="22" customFormat="1"/>
    <row r="207" s="22" customFormat="1"/>
    <row r="208" s="22" customFormat="1"/>
    <row r="209" s="22" customFormat="1"/>
    <row r="210" s="22" customFormat="1"/>
    <row r="211" s="22" customFormat="1"/>
    <row r="212" s="22" customFormat="1"/>
    <row r="213" s="22" customFormat="1"/>
    <row r="214" s="22" customFormat="1"/>
    <row r="215" s="22" customFormat="1"/>
    <row r="216" s="22" customFormat="1"/>
    <row r="217" s="22" customFormat="1"/>
    <row r="218" s="22" customFormat="1"/>
    <row r="219" s="22" customFormat="1"/>
    <row r="220" s="22" customFormat="1"/>
    <row r="221" s="22" customFormat="1"/>
    <row r="222" s="22" customFormat="1"/>
    <row r="223" s="22" customFormat="1"/>
    <row r="224" s="22" customFormat="1"/>
    <row r="225" s="22" customFormat="1"/>
    <row r="226" s="22" customFormat="1"/>
    <row r="227" s="22" customFormat="1"/>
    <row r="228" s="22" customFormat="1"/>
    <row r="229" s="22" customFormat="1"/>
    <row r="230" s="22" customFormat="1"/>
    <row r="231" s="22" customFormat="1"/>
    <row r="232" s="22" customFormat="1"/>
    <row r="233" s="22" customFormat="1"/>
    <row r="234" s="22" customFormat="1"/>
    <row r="235" s="22" customFormat="1"/>
    <row r="236" s="22" customFormat="1"/>
    <row r="237" s="22" customFormat="1"/>
    <row r="238" s="22" customFormat="1"/>
    <row r="239" s="22" customFormat="1"/>
    <row r="240" s="22" customFormat="1"/>
    <row r="241" s="22" customFormat="1"/>
    <row r="242" s="22" customFormat="1"/>
    <row r="243" s="22" customFormat="1"/>
    <row r="244" s="22" customFormat="1"/>
    <row r="245" s="22" customFormat="1"/>
    <row r="246" s="22" customFormat="1"/>
    <row r="247" s="22" customFormat="1"/>
    <row r="248" s="22" customFormat="1"/>
    <row r="249" s="22" customFormat="1"/>
    <row r="250" s="22" customFormat="1"/>
    <row r="251" s="22" customFormat="1"/>
    <row r="252" s="22" customFormat="1"/>
    <row r="253" s="22" customFormat="1"/>
    <row r="254" s="22" customFormat="1"/>
    <row r="255" s="22" customFormat="1"/>
    <row r="256" s="22" customFormat="1"/>
    <row r="257" s="22" customFormat="1"/>
    <row r="258" s="22" customFormat="1"/>
    <row r="259" s="22" customFormat="1"/>
    <row r="260" s="22" customFormat="1"/>
    <row r="261" s="22" customFormat="1"/>
    <row r="262" s="22" customFormat="1"/>
    <row r="263" s="22" customFormat="1"/>
    <row r="264" s="22" customFormat="1"/>
    <row r="265" s="22" customFormat="1"/>
    <row r="266" s="22" customFormat="1"/>
    <row r="267" s="22" customFormat="1"/>
    <row r="268" s="22" customFormat="1"/>
    <row r="269" s="22" customFormat="1"/>
    <row r="270" s="22" customFormat="1"/>
    <row r="271" s="22" customFormat="1"/>
    <row r="272" s="22" customFormat="1"/>
    <row r="273" s="22" customFormat="1"/>
    <row r="274" s="22" customFormat="1"/>
    <row r="275" s="22" customFormat="1"/>
    <row r="276" s="22" customFormat="1"/>
    <row r="277" s="22" customFormat="1"/>
    <row r="278" s="22" customFormat="1"/>
    <row r="279" s="22" customFormat="1"/>
    <row r="280" s="22" customFormat="1"/>
    <row r="281" s="22" customFormat="1"/>
    <row r="282" s="22" customFormat="1"/>
    <row r="283" s="22" customFormat="1"/>
    <row r="284" s="22" customFormat="1"/>
    <row r="285" s="22" customFormat="1"/>
    <row r="286" s="22" customFormat="1"/>
    <row r="287" s="22" customFormat="1"/>
    <row r="288" s="22" customFormat="1"/>
    <row r="289" s="22" customFormat="1"/>
    <row r="290" s="22" customFormat="1"/>
    <row r="291" s="22" customFormat="1"/>
    <row r="292" s="22" customFormat="1"/>
    <row r="293" s="22" customFormat="1"/>
    <row r="294" s="22" customFormat="1"/>
    <row r="295" s="22" customFormat="1"/>
    <row r="296" s="22" customFormat="1"/>
    <row r="297" s="22" customFormat="1"/>
    <row r="298" s="22" customFormat="1"/>
    <row r="299" s="22" customFormat="1"/>
    <row r="300" s="22" customFormat="1"/>
    <row r="301" s="22" customFormat="1"/>
    <row r="302" s="22" customFormat="1"/>
    <row r="303" s="22" customFormat="1"/>
    <row r="304" s="22" customFormat="1"/>
    <row r="305" s="22" customFormat="1"/>
    <row r="306" s="22" customFormat="1"/>
    <row r="307" s="22" customFormat="1"/>
    <row r="308" s="22" customFormat="1"/>
    <row r="309" s="22" customFormat="1"/>
    <row r="310" s="22" customFormat="1"/>
    <row r="311" s="22" customFormat="1"/>
    <row r="312" s="22" customFormat="1"/>
    <row r="313" s="22" customFormat="1"/>
    <row r="314" s="22" customFormat="1"/>
    <row r="315" s="22" customFormat="1"/>
    <row r="316" s="22" customFormat="1"/>
    <row r="317" s="22" customFormat="1"/>
    <row r="318" s="22" customFormat="1"/>
    <row r="319" s="22" customFormat="1"/>
    <row r="320" s="22" customFormat="1"/>
    <row r="321" s="22" customFormat="1"/>
    <row r="322" s="22" customFormat="1"/>
    <row r="323" s="22" customFormat="1"/>
    <row r="324" s="22" customFormat="1"/>
    <row r="325" s="22" customFormat="1"/>
    <row r="326" s="22" customFormat="1"/>
    <row r="327" s="22" customFormat="1"/>
    <row r="328" s="22" customFormat="1"/>
    <row r="329" s="22" customFormat="1"/>
    <row r="330" s="22" customFormat="1"/>
    <row r="331" s="22" customFormat="1"/>
    <row r="332" s="22" customFormat="1"/>
    <row r="333" s="22" customFormat="1"/>
    <row r="334" s="22" customFormat="1"/>
    <row r="335" s="22" customFormat="1"/>
    <row r="336" s="22" customFormat="1"/>
    <row r="337" s="22" customFormat="1"/>
    <row r="338" s="22" customFormat="1"/>
    <row r="339" s="22" customFormat="1"/>
    <row r="340" s="22" customFormat="1"/>
    <row r="341" s="22" customFormat="1"/>
    <row r="342" s="22" customFormat="1"/>
    <row r="343" s="22" customFormat="1"/>
    <row r="344" s="22" customFormat="1"/>
    <row r="345" s="22" customFormat="1"/>
    <row r="346" s="22" customFormat="1"/>
    <row r="347" s="22" customFormat="1"/>
    <row r="348" s="22" customFormat="1"/>
    <row r="349" s="22" customFormat="1"/>
    <row r="350" s="22" customFormat="1"/>
    <row r="351" s="22" customFormat="1"/>
    <row r="352" s="22" customFormat="1"/>
    <row r="353" s="22" customFormat="1"/>
    <row r="354" s="22" customFormat="1"/>
    <row r="355" s="22" customFormat="1"/>
    <row r="356" s="22" customFormat="1"/>
    <row r="357" s="22" customFormat="1"/>
    <row r="358" s="22" customFormat="1"/>
    <row r="359" s="22" customFormat="1"/>
    <row r="360" s="22" customFormat="1"/>
    <row r="361" s="22" customFormat="1"/>
    <row r="362" s="22" customFormat="1"/>
    <row r="363" s="22" customFormat="1"/>
    <row r="364" s="22" customFormat="1"/>
    <row r="365" s="22" customFormat="1"/>
    <row r="366" s="22" customFormat="1"/>
    <row r="367" s="22" customFormat="1"/>
    <row r="368" s="22" customFormat="1"/>
    <row r="369" s="22" customFormat="1"/>
    <row r="370" s="22" customFormat="1"/>
    <row r="371" s="22" customFormat="1"/>
    <row r="372" s="22" customFormat="1"/>
    <row r="373" s="22" customFormat="1"/>
    <row r="374" s="22" customFormat="1"/>
    <row r="375" s="22" customFormat="1"/>
    <row r="376" s="22" customFormat="1"/>
    <row r="377" s="22" customFormat="1"/>
    <row r="378" s="22" customFormat="1"/>
    <row r="379" s="22" customFormat="1"/>
    <row r="380" s="22" customFormat="1"/>
    <row r="381" s="22" customFormat="1"/>
    <row r="382" s="22" customFormat="1"/>
    <row r="383" s="22" customFormat="1"/>
    <row r="384" s="22" customFormat="1"/>
    <row r="385" s="22" customFormat="1"/>
    <row r="386" s="22" customFormat="1"/>
    <row r="387" s="22" customFormat="1"/>
    <row r="388" s="22" customFormat="1"/>
    <row r="389" s="22" customFormat="1"/>
    <row r="390" s="22" customFormat="1"/>
    <row r="391" s="22" customFormat="1"/>
    <row r="392" s="22" customFormat="1"/>
    <row r="393" s="22" customFormat="1"/>
    <row r="394" s="22" customFormat="1"/>
    <row r="395" s="22" customFormat="1"/>
    <row r="396" s="22" customFormat="1"/>
    <row r="397" s="22" customFormat="1"/>
    <row r="398" s="22" customFormat="1"/>
    <row r="399" s="22" customFormat="1"/>
    <row r="400" s="22" customFormat="1"/>
    <row r="401" s="22" customFormat="1"/>
    <row r="402" s="22" customFormat="1"/>
    <row r="403" s="22" customFormat="1"/>
    <row r="404" s="22" customFormat="1"/>
    <row r="405" s="22" customFormat="1"/>
    <row r="406" s="22" customFormat="1"/>
    <row r="407" s="22" customFormat="1"/>
    <row r="408" s="22" customFormat="1"/>
    <row r="409" s="22" customFormat="1"/>
    <row r="410" s="22" customFormat="1"/>
    <row r="411" s="22" customFormat="1"/>
    <row r="412" s="22" customFormat="1"/>
    <row r="413" s="22" customFormat="1"/>
    <row r="414" s="22" customFormat="1"/>
    <row r="415" s="22" customFormat="1"/>
    <row r="416" s="22" customFormat="1"/>
    <row r="417" s="22" customFormat="1"/>
    <row r="418" s="22" customFormat="1"/>
    <row r="419" s="22" customFormat="1"/>
    <row r="420" s="22" customFormat="1"/>
    <row r="421" s="22" customFormat="1"/>
    <row r="422" s="22" customFormat="1"/>
    <row r="423" s="22" customFormat="1"/>
    <row r="424" s="22" customFormat="1"/>
    <row r="425" s="22" customFormat="1"/>
    <row r="426" s="22" customFormat="1"/>
    <row r="427" s="22" customFormat="1"/>
    <row r="428" s="22" customFormat="1"/>
    <row r="429" s="22" customFormat="1"/>
    <row r="430" s="22" customFormat="1"/>
    <row r="431" s="22" customFormat="1"/>
    <row r="432" s="22" customFormat="1"/>
    <row r="433" s="22" customFormat="1"/>
    <row r="434" s="22" customFormat="1"/>
    <row r="435" s="22" customFormat="1"/>
    <row r="436" s="22" customFormat="1"/>
    <row r="437" s="22" customFormat="1"/>
    <row r="438" s="22" customFormat="1"/>
    <row r="439" s="22" customFormat="1"/>
    <row r="440" s="22" customFormat="1"/>
    <row r="441" s="22" customFormat="1"/>
    <row r="442" s="22" customFormat="1"/>
    <row r="443" s="22" customFormat="1"/>
    <row r="444" s="22" customFormat="1"/>
    <row r="445" s="22" customFormat="1"/>
    <row r="446" s="22" customFormat="1"/>
    <row r="447" s="22" customFormat="1"/>
    <row r="448" s="22" customFormat="1"/>
    <row r="449" s="22" customFormat="1"/>
    <row r="450" s="22" customFormat="1"/>
    <row r="451" s="22" customFormat="1"/>
    <row r="452" s="22" customFormat="1"/>
    <row r="453" s="22" customFormat="1"/>
    <row r="454" s="22" customFormat="1"/>
    <row r="455" s="22" customFormat="1"/>
    <row r="456" s="22" customFormat="1"/>
    <row r="457" s="22" customFormat="1"/>
    <row r="458" s="22" customFormat="1"/>
    <row r="459" s="22" customFormat="1"/>
    <row r="460" s="22" customFormat="1"/>
    <row r="461" s="22" customFormat="1"/>
    <row r="462" s="22" customFormat="1"/>
    <row r="463" s="22" customFormat="1"/>
  </sheetData>
  <mergeCells count="75">
    <mergeCell ref="A11:A14"/>
    <mergeCell ref="B11:B14"/>
    <mergeCell ref="A1:R1"/>
    <mergeCell ref="A3:A6"/>
    <mergeCell ref="B3:B6"/>
    <mergeCell ref="A7:A10"/>
    <mergeCell ref="B7:B10"/>
    <mergeCell ref="C3:R3"/>
    <mergeCell ref="C5:R5"/>
    <mergeCell ref="C7:R7"/>
    <mergeCell ref="C9:R9"/>
    <mergeCell ref="B33:B34"/>
    <mergeCell ref="C13:R13"/>
    <mergeCell ref="C29:R29"/>
    <mergeCell ref="B19:B22"/>
    <mergeCell ref="B23:B26"/>
    <mergeCell ref="C33:R33"/>
    <mergeCell ref="C27:R27"/>
    <mergeCell ref="C23:R23"/>
    <mergeCell ref="C15:R15"/>
    <mergeCell ref="C11:R11"/>
    <mergeCell ref="B27:B30"/>
    <mergeCell ref="C35:R35"/>
    <mergeCell ref="C37:R37"/>
    <mergeCell ref="C17:R17"/>
    <mergeCell ref="C31:R31"/>
    <mergeCell ref="C25:R25"/>
    <mergeCell ref="C19:R19"/>
    <mergeCell ref="C21:R21"/>
    <mergeCell ref="B31:B32"/>
    <mergeCell ref="A15:A18"/>
    <mergeCell ref="B15:B18"/>
    <mergeCell ref="A35:A38"/>
    <mergeCell ref="B35:B38"/>
    <mergeCell ref="A33:A34"/>
    <mergeCell ref="A27:A30"/>
    <mergeCell ref="A19:A22"/>
    <mergeCell ref="A23:A26"/>
    <mergeCell ref="A31:A32"/>
    <mergeCell ref="B39:B42"/>
    <mergeCell ref="C68:R68"/>
    <mergeCell ref="C61:R61"/>
    <mergeCell ref="C59:R59"/>
    <mergeCell ref="C63:R63"/>
    <mergeCell ref="B43:B46"/>
    <mergeCell ref="C43:R43"/>
    <mergeCell ref="C45:R45"/>
    <mergeCell ref="C41:R41"/>
    <mergeCell ref="C39:R39"/>
    <mergeCell ref="A39:A42"/>
    <mergeCell ref="C66:R66"/>
    <mergeCell ref="A63:A69"/>
    <mergeCell ref="B63:B69"/>
    <mergeCell ref="A56:A62"/>
    <mergeCell ref="B56:B62"/>
    <mergeCell ref="B47:B48"/>
    <mergeCell ref="C47:R47"/>
    <mergeCell ref="C54:R54"/>
    <mergeCell ref="C56:R56"/>
    <mergeCell ref="A47:A48"/>
    <mergeCell ref="A43:A46"/>
    <mergeCell ref="C49:R49"/>
    <mergeCell ref="B49:B55"/>
    <mergeCell ref="C52:R52"/>
    <mergeCell ref="A49:A55"/>
    <mergeCell ref="A76:A82"/>
    <mergeCell ref="B76:B82"/>
    <mergeCell ref="C76:R76"/>
    <mergeCell ref="C81:R81"/>
    <mergeCell ref="C79:R79"/>
    <mergeCell ref="C72:R72"/>
    <mergeCell ref="A70:A75"/>
    <mergeCell ref="B70:B75"/>
    <mergeCell ref="C70:R70"/>
    <mergeCell ref="C74:R74"/>
  </mergeCells>
  <phoneticPr fontId="4" type="noConversion"/>
  <pageMargins left="0.7" right="0.7" top="0.75" bottom="0.75" header="0.3" footer="0.3"/>
  <pageSetup paperSize="5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80"/>
  <sheetViews>
    <sheetView workbookViewId="0">
      <selection activeCell="F35" sqref="F35"/>
    </sheetView>
  </sheetViews>
  <sheetFormatPr defaultColWidth="11.42578125" defaultRowHeight="12.75"/>
  <cols>
    <col min="1" max="1" width="12.5703125" customWidth="1"/>
    <col min="2" max="2" width="33.5703125" customWidth="1"/>
    <col min="3" max="3" width="10.42578125" customWidth="1"/>
    <col min="4" max="4" width="10.28515625" style="79" customWidth="1"/>
    <col min="5" max="5" width="10.7109375" style="79" customWidth="1"/>
    <col min="6" max="6" width="10" style="79" customWidth="1"/>
    <col min="7" max="8" width="6.42578125" style="22" customWidth="1"/>
    <col min="9" max="9" width="5.28515625" style="22" customWidth="1"/>
    <col min="10" max="10" width="5.7109375" style="22" customWidth="1"/>
    <col min="11" max="11" width="6" style="22" customWidth="1"/>
    <col min="12" max="12" width="5.42578125" style="22" customWidth="1"/>
    <col min="13" max="13" width="5.5703125" style="22" customWidth="1"/>
    <col min="14" max="15" width="6.140625" style="22" customWidth="1"/>
    <col min="16" max="17" width="5.5703125" style="22" customWidth="1"/>
    <col min="18" max="18" width="14.5703125" customWidth="1"/>
  </cols>
  <sheetData>
    <row r="1" spans="1:23" s="1" customFormat="1" ht="18.75" customHeight="1" thickBot="1">
      <c r="A1" s="210" t="s">
        <v>81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7"/>
      <c r="T1" s="63"/>
      <c r="U1" s="2"/>
      <c r="W1" s="7"/>
    </row>
    <row r="2" spans="1:23" ht="51.75" thickBot="1">
      <c r="A2" s="64" t="s">
        <v>3</v>
      </c>
      <c r="B2" s="65" t="s">
        <v>14</v>
      </c>
      <c r="C2" s="66" t="s">
        <v>0</v>
      </c>
      <c r="D2" s="66" t="s">
        <v>1</v>
      </c>
      <c r="E2" s="66" t="s">
        <v>4</v>
      </c>
      <c r="F2" s="66" t="s">
        <v>2</v>
      </c>
      <c r="G2" s="65" t="s">
        <v>18</v>
      </c>
      <c r="H2" s="66" t="s">
        <v>19</v>
      </c>
      <c r="I2" s="65" t="s">
        <v>9</v>
      </c>
      <c r="J2" s="66" t="s">
        <v>10</v>
      </c>
      <c r="K2" s="66" t="s">
        <v>11</v>
      </c>
      <c r="L2" s="65" t="s">
        <v>12</v>
      </c>
      <c r="M2" s="66" t="s">
        <v>13</v>
      </c>
      <c r="N2" s="66" t="s">
        <v>5</v>
      </c>
      <c r="O2" s="65" t="s">
        <v>6</v>
      </c>
      <c r="P2" s="66" t="s">
        <v>7</v>
      </c>
      <c r="Q2" s="66" t="s">
        <v>8</v>
      </c>
      <c r="R2" s="67" t="s">
        <v>143</v>
      </c>
    </row>
    <row r="3" spans="1:23" ht="15" customHeight="1">
      <c r="A3" s="220">
        <v>1</v>
      </c>
      <c r="B3" s="222" t="s">
        <v>82</v>
      </c>
      <c r="C3" s="214" t="s">
        <v>83</v>
      </c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6"/>
    </row>
    <row r="4" spans="1:23">
      <c r="A4" s="223"/>
      <c r="B4" s="224"/>
      <c r="C4" s="68" t="s">
        <v>84</v>
      </c>
      <c r="D4" s="69">
        <v>1</v>
      </c>
      <c r="E4" s="69">
        <v>8</v>
      </c>
      <c r="F4" s="69">
        <f>D4*E4</f>
        <v>8</v>
      </c>
      <c r="G4" s="5">
        <f>D4*E4*24</f>
        <v>192</v>
      </c>
      <c r="H4" s="5">
        <f>D4*E4*27</f>
        <v>216</v>
      </c>
      <c r="I4" s="70">
        <f>D4*E4*25</f>
        <v>200</v>
      </c>
      <c r="J4" s="70">
        <f>D4*E4*27</f>
        <v>216</v>
      </c>
      <c r="K4" s="70">
        <f>D4*E4*26</f>
        <v>208</v>
      </c>
      <c r="L4" s="70">
        <f>D4*E4*26</f>
        <v>208</v>
      </c>
      <c r="M4" s="70">
        <f>D4*E4*27</f>
        <v>216</v>
      </c>
      <c r="N4" s="70">
        <f>D4*E4*25</f>
        <v>200</v>
      </c>
      <c r="O4" s="70">
        <f>D4*E4*27</f>
        <v>216</v>
      </c>
      <c r="P4" s="70">
        <f>D4*E4*26</f>
        <v>208</v>
      </c>
      <c r="Q4" s="70">
        <f>D4*E4*26</f>
        <v>208</v>
      </c>
      <c r="R4" s="71">
        <f>SUM(G4:Q4)</f>
        <v>2288</v>
      </c>
    </row>
    <row r="5" spans="1:23">
      <c r="A5" s="223">
        <v>2</v>
      </c>
      <c r="B5" s="224" t="s">
        <v>85</v>
      </c>
      <c r="C5" s="225" t="s">
        <v>86</v>
      </c>
      <c r="D5" s="226"/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  <c r="Q5" s="226"/>
      <c r="R5" s="227"/>
    </row>
    <row r="6" spans="1:23">
      <c r="A6" s="223"/>
      <c r="B6" s="224"/>
      <c r="C6" s="68" t="s">
        <v>87</v>
      </c>
      <c r="D6" s="69">
        <v>1</v>
      </c>
      <c r="E6" s="69">
        <v>8</v>
      </c>
      <c r="F6" s="69">
        <f>D6*E6</f>
        <v>8</v>
      </c>
      <c r="G6" s="5">
        <f>D6*E6*20</f>
        <v>160</v>
      </c>
      <c r="H6" s="5">
        <f>+D6*E6*22</f>
        <v>176</v>
      </c>
      <c r="I6" s="70">
        <f>D6*E6*21</f>
        <v>168</v>
      </c>
      <c r="J6" s="70">
        <f>D6*E6*23</f>
        <v>184</v>
      </c>
      <c r="K6" s="70">
        <f>D6*E6*21</f>
        <v>168</v>
      </c>
      <c r="L6" s="70">
        <f>D6*E6*22</f>
        <v>176</v>
      </c>
      <c r="M6" s="70">
        <f>D6*E6*23</f>
        <v>184</v>
      </c>
      <c r="N6" s="70">
        <f>D6*E6*20</f>
        <v>160</v>
      </c>
      <c r="O6" s="70">
        <f>D6*E6*23</f>
        <v>184</v>
      </c>
      <c r="P6" s="70">
        <f>D6*E6*22</f>
        <v>176</v>
      </c>
      <c r="Q6" s="70">
        <f>D6*E6*21</f>
        <v>168</v>
      </c>
      <c r="R6" s="71">
        <f>SUM(G6:Q6)</f>
        <v>1904</v>
      </c>
    </row>
    <row r="7" spans="1:23">
      <c r="A7" s="223"/>
      <c r="B7" s="224"/>
      <c r="C7" s="186" t="s">
        <v>21</v>
      </c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</row>
    <row r="8" spans="1:23" ht="13.5" thickBot="1">
      <c r="A8" s="223"/>
      <c r="B8" s="224"/>
      <c r="C8" s="68" t="s">
        <v>84</v>
      </c>
      <c r="D8" s="69">
        <v>1</v>
      </c>
      <c r="E8" s="69">
        <v>8</v>
      </c>
      <c r="F8" s="69">
        <f>D8*E8</f>
        <v>8</v>
      </c>
      <c r="G8" s="5">
        <f>D8*E8*4</f>
        <v>32</v>
      </c>
      <c r="H8" s="5">
        <f>D8*E8*5</f>
        <v>40</v>
      </c>
      <c r="I8" s="70">
        <f>D8*E8*4</f>
        <v>32</v>
      </c>
      <c r="J8" s="70">
        <f>D8*E8*4</f>
        <v>32</v>
      </c>
      <c r="K8" s="70">
        <f>D8*E8*5</f>
        <v>40</v>
      </c>
      <c r="L8" s="70">
        <f>D8*E8*4</f>
        <v>32</v>
      </c>
      <c r="M8" s="70">
        <f>D8*E8*4</f>
        <v>32</v>
      </c>
      <c r="N8" s="70">
        <f>D8*E8*5</f>
        <v>40</v>
      </c>
      <c r="O8" s="70">
        <f>D8*E8*4</f>
        <v>32</v>
      </c>
      <c r="P8" s="70">
        <f>D8*E8*4</f>
        <v>32</v>
      </c>
      <c r="Q8" s="70">
        <f>D8*E8*5</f>
        <v>40</v>
      </c>
      <c r="R8" s="71">
        <f>SUM(G8:Q8)</f>
        <v>384</v>
      </c>
    </row>
    <row r="9" spans="1:23" ht="12.75" customHeight="1">
      <c r="A9" s="223">
        <v>3</v>
      </c>
      <c r="B9" s="224" t="s">
        <v>88</v>
      </c>
      <c r="C9" s="214" t="s">
        <v>83</v>
      </c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5"/>
      <c r="R9" s="216"/>
    </row>
    <row r="10" spans="1:23" ht="30.75" customHeight="1" thickBot="1">
      <c r="A10" s="223"/>
      <c r="B10" s="224"/>
      <c r="C10" s="68" t="s">
        <v>84</v>
      </c>
      <c r="D10" s="69">
        <v>2</v>
      </c>
      <c r="E10" s="69">
        <v>8</v>
      </c>
      <c r="F10" s="69">
        <f>D10*E10</f>
        <v>16</v>
      </c>
      <c r="G10" s="72">
        <f>D10*E10*24</f>
        <v>384</v>
      </c>
      <c r="H10" s="72">
        <f>D10*E10*27</f>
        <v>432</v>
      </c>
      <c r="I10" s="70">
        <f>D10*E10*25</f>
        <v>400</v>
      </c>
      <c r="J10" s="70">
        <f>D10*E10*27</f>
        <v>432</v>
      </c>
      <c r="K10" s="70">
        <f>D10*E10*26</f>
        <v>416</v>
      </c>
      <c r="L10" s="70">
        <f>D10*E10*26</f>
        <v>416</v>
      </c>
      <c r="M10" s="70">
        <f>D10*E10*27</f>
        <v>432</v>
      </c>
      <c r="N10" s="73">
        <f>D10*E10*25</f>
        <v>400</v>
      </c>
      <c r="O10" s="70">
        <f>D10*E10*27</f>
        <v>432</v>
      </c>
      <c r="P10" s="70">
        <f>D10*E10*26</f>
        <v>416</v>
      </c>
      <c r="Q10" s="70">
        <f>D10*E10*26</f>
        <v>416</v>
      </c>
      <c r="R10" s="71">
        <f>SUM(G10:Q10)</f>
        <v>4576</v>
      </c>
    </row>
    <row r="11" spans="1:23" ht="14.25" customHeight="1">
      <c r="A11" s="223">
        <v>4</v>
      </c>
      <c r="B11" s="224" t="s">
        <v>89</v>
      </c>
      <c r="C11" s="214" t="s">
        <v>83</v>
      </c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6"/>
    </row>
    <row r="12" spans="1:23" ht="21.75" customHeight="1">
      <c r="A12" s="223"/>
      <c r="B12" s="224"/>
      <c r="C12" s="68" t="s">
        <v>84</v>
      </c>
      <c r="D12" s="69">
        <v>1</v>
      </c>
      <c r="E12" s="69">
        <v>8</v>
      </c>
      <c r="F12" s="69">
        <f>D12*E12</f>
        <v>8</v>
      </c>
      <c r="G12" s="72">
        <f>D12*E12*24</f>
        <v>192</v>
      </c>
      <c r="H12" s="72">
        <f>D12*E12*27</f>
        <v>216</v>
      </c>
      <c r="I12" s="70">
        <f>D12*E12*25</f>
        <v>200</v>
      </c>
      <c r="J12" s="70">
        <f>D12*E12*27</f>
        <v>216</v>
      </c>
      <c r="K12" s="70">
        <f>D12*E12*26</f>
        <v>208</v>
      </c>
      <c r="L12" s="70">
        <f>D12*E12*26</f>
        <v>208</v>
      </c>
      <c r="M12" s="70">
        <f>D12*E12*27</f>
        <v>216</v>
      </c>
      <c r="N12" s="70">
        <f>D12*E12*25</f>
        <v>200</v>
      </c>
      <c r="O12" s="70">
        <f>D12*E12*27</f>
        <v>216</v>
      </c>
      <c r="P12" s="70">
        <f>D12*E12*26</f>
        <v>208</v>
      </c>
      <c r="Q12" s="70">
        <f>D12*E12*26</f>
        <v>208</v>
      </c>
      <c r="R12" s="71">
        <f>SUM(G12:Q12)</f>
        <v>2288</v>
      </c>
    </row>
    <row r="13" spans="1:23">
      <c r="A13" s="223">
        <v>5</v>
      </c>
      <c r="B13" s="224" t="s">
        <v>90</v>
      </c>
      <c r="C13" s="225" t="s">
        <v>91</v>
      </c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6"/>
      <c r="Q13" s="226"/>
      <c r="R13" s="227"/>
    </row>
    <row r="14" spans="1:23" ht="13.5" thickBot="1">
      <c r="A14" s="223"/>
      <c r="B14" s="224"/>
      <c r="C14" s="74" t="s">
        <v>84</v>
      </c>
      <c r="D14" s="75">
        <v>1</v>
      </c>
      <c r="E14" s="75">
        <v>8</v>
      </c>
      <c r="F14" s="69">
        <f>D14*E14</f>
        <v>8</v>
      </c>
      <c r="G14" s="5">
        <f>D14*E14*28</f>
        <v>224</v>
      </c>
      <c r="H14" s="5">
        <f>D14*E14*31</f>
        <v>248</v>
      </c>
      <c r="I14" s="70">
        <f>D14*E14*30</f>
        <v>240</v>
      </c>
      <c r="J14" s="70">
        <f>D14*E14*31</f>
        <v>248</v>
      </c>
      <c r="K14" s="70">
        <f>D14*E14*30</f>
        <v>240</v>
      </c>
      <c r="L14" s="70">
        <f>D14*E14*31</f>
        <v>248</v>
      </c>
      <c r="M14" s="70">
        <f>D14*E14*31</f>
        <v>248</v>
      </c>
      <c r="N14" s="70">
        <f>D14*E14*30</f>
        <v>240</v>
      </c>
      <c r="O14" s="70">
        <f>D14*E14*31</f>
        <v>248</v>
      </c>
      <c r="P14" s="70">
        <f>D14*E14*30</f>
        <v>240</v>
      </c>
      <c r="Q14" s="70">
        <f>D14*E14*31</f>
        <v>248</v>
      </c>
      <c r="R14" s="71">
        <f>SUM(G14:Q14)</f>
        <v>2672</v>
      </c>
    </row>
    <row r="15" spans="1:23" s="22" customFormat="1">
      <c r="A15" s="219">
        <v>6</v>
      </c>
      <c r="B15" s="221" t="s">
        <v>92</v>
      </c>
      <c r="C15" s="214" t="s">
        <v>83</v>
      </c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6"/>
    </row>
    <row r="16" spans="1:23" s="22" customFormat="1" ht="13.5" thickBot="1">
      <c r="A16" s="220"/>
      <c r="B16" s="222"/>
      <c r="C16" s="68" t="s">
        <v>84</v>
      </c>
      <c r="D16" s="69">
        <v>1</v>
      </c>
      <c r="E16" s="69">
        <v>8</v>
      </c>
      <c r="F16" s="69">
        <f>D16*E16</f>
        <v>8</v>
      </c>
      <c r="G16" s="5">
        <f>D16*E16*24</f>
        <v>192</v>
      </c>
      <c r="H16" s="5">
        <f>D16*E16*27</f>
        <v>216</v>
      </c>
      <c r="I16" s="70">
        <f>D16*E16*25</f>
        <v>200</v>
      </c>
      <c r="J16" s="70">
        <f>D16*E16*27</f>
        <v>216</v>
      </c>
      <c r="K16" s="70">
        <f>D16*E16*26</f>
        <v>208</v>
      </c>
      <c r="L16" s="70">
        <f>D16*E16*26</f>
        <v>208</v>
      </c>
      <c r="M16" s="70">
        <f>D16*E16*27</f>
        <v>216</v>
      </c>
      <c r="N16" s="70">
        <f>D16*E16*25</f>
        <v>200</v>
      </c>
      <c r="O16" s="70">
        <f>D16*E16*27</f>
        <v>216</v>
      </c>
      <c r="P16" s="70">
        <f>D16*E16*26</f>
        <v>208</v>
      </c>
      <c r="Q16" s="70">
        <f>D16*E16*26</f>
        <v>208</v>
      </c>
      <c r="R16" s="76">
        <f>SUM(G16:Q16)</f>
        <v>2288</v>
      </c>
      <c r="S16"/>
    </row>
    <row r="17" spans="1:18" s="22" customFormat="1">
      <c r="A17" s="219">
        <v>7</v>
      </c>
      <c r="B17" s="221" t="s">
        <v>93</v>
      </c>
      <c r="C17" s="214" t="s">
        <v>83</v>
      </c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215"/>
      <c r="P17" s="215"/>
      <c r="Q17" s="215"/>
      <c r="R17" s="216"/>
    </row>
    <row r="18" spans="1:18">
      <c r="A18" s="220"/>
      <c r="B18" s="222"/>
      <c r="C18" s="68" t="s">
        <v>84</v>
      </c>
      <c r="D18" s="69">
        <v>1</v>
      </c>
      <c r="E18" s="69">
        <v>8</v>
      </c>
      <c r="F18" s="69">
        <f>D18*E18</f>
        <v>8</v>
      </c>
      <c r="G18" s="5">
        <f>D18*E18*24</f>
        <v>192</v>
      </c>
      <c r="H18" s="5">
        <f>D18*E18*27</f>
        <v>216</v>
      </c>
      <c r="I18" s="70">
        <f>D18*E18*25</f>
        <v>200</v>
      </c>
      <c r="J18" s="70">
        <f>D18*E18*27</f>
        <v>216</v>
      </c>
      <c r="K18" s="70">
        <f>D18*E18*26</f>
        <v>208</v>
      </c>
      <c r="L18" s="70">
        <f>D18*E18*26</f>
        <v>208</v>
      </c>
      <c r="M18" s="70">
        <f>D18*E18*27</f>
        <v>216</v>
      </c>
      <c r="N18" s="70">
        <f>D18*E18*25</f>
        <v>200</v>
      </c>
      <c r="O18" s="70">
        <f>D18*E18*27</f>
        <v>216</v>
      </c>
      <c r="P18" s="70">
        <f>D18*E18*26</f>
        <v>208</v>
      </c>
      <c r="Q18" s="70">
        <f>D18*E18*26</f>
        <v>208</v>
      </c>
      <c r="R18" s="71">
        <f>SUM(G18:Q18)</f>
        <v>2288</v>
      </c>
    </row>
    <row r="19" spans="1:18">
      <c r="A19" s="223">
        <v>8</v>
      </c>
      <c r="B19" s="224" t="s">
        <v>94</v>
      </c>
      <c r="C19" s="225" t="s">
        <v>86</v>
      </c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226"/>
      <c r="P19" s="226"/>
      <c r="Q19" s="226"/>
      <c r="R19" s="227"/>
    </row>
    <row r="20" spans="1:18">
      <c r="A20" s="223"/>
      <c r="B20" s="224"/>
      <c r="C20" s="68" t="s">
        <v>15</v>
      </c>
      <c r="D20" s="69">
        <v>2</v>
      </c>
      <c r="E20" s="69">
        <v>8</v>
      </c>
      <c r="F20" s="69">
        <f>D20*E20</f>
        <v>16</v>
      </c>
      <c r="G20" s="5">
        <f>D20*E20*20</f>
        <v>320</v>
      </c>
      <c r="H20" s="5">
        <f>+D20*E20*22</f>
        <v>352</v>
      </c>
      <c r="I20" s="70">
        <f>D20*E20*21</f>
        <v>336</v>
      </c>
      <c r="J20" s="70">
        <f>D20*E20*23</f>
        <v>368</v>
      </c>
      <c r="K20" s="70">
        <f>D20*E20*21</f>
        <v>336</v>
      </c>
      <c r="L20" s="70">
        <f>D20*E20*22</f>
        <v>352</v>
      </c>
      <c r="M20" s="70">
        <f>D20*E20*23</f>
        <v>368</v>
      </c>
      <c r="N20" s="70">
        <f>D20*E20*20</f>
        <v>320</v>
      </c>
      <c r="O20" s="70">
        <f>D20*E20*23</f>
        <v>368</v>
      </c>
      <c r="P20" s="70">
        <f>D20*E20*22</f>
        <v>352</v>
      </c>
      <c r="Q20" s="70">
        <f>D20*E20*21</f>
        <v>336</v>
      </c>
      <c r="R20" s="71">
        <f>SUM(G20:Q20)</f>
        <v>3808</v>
      </c>
    </row>
    <row r="21" spans="1:18">
      <c r="A21" s="223"/>
      <c r="B21" s="224"/>
      <c r="C21" s="186" t="s">
        <v>21</v>
      </c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</row>
    <row r="22" spans="1:18" ht="13.5" thickBot="1">
      <c r="A22" s="223"/>
      <c r="B22" s="224"/>
      <c r="C22" s="68" t="s">
        <v>29</v>
      </c>
      <c r="D22" s="69">
        <v>2</v>
      </c>
      <c r="E22" s="69">
        <v>4</v>
      </c>
      <c r="F22" s="69">
        <f>D22*E22</f>
        <v>8</v>
      </c>
      <c r="G22" s="5">
        <f>D22*E22*4</f>
        <v>32</v>
      </c>
      <c r="H22" s="5">
        <f>D22*E22*5</f>
        <v>40</v>
      </c>
      <c r="I22" s="70">
        <f>D22*E22*4</f>
        <v>32</v>
      </c>
      <c r="J22" s="70">
        <f>D22*E22*4</f>
        <v>32</v>
      </c>
      <c r="K22" s="70">
        <f>D22*E22*5</f>
        <v>40</v>
      </c>
      <c r="L22" s="70">
        <f>D22*E22*4</f>
        <v>32</v>
      </c>
      <c r="M22" s="70">
        <f>D22*E22*4</f>
        <v>32</v>
      </c>
      <c r="N22" s="70">
        <f>D22*E22*5</f>
        <v>40</v>
      </c>
      <c r="O22" s="70">
        <f>D22*E22*4</f>
        <v>32</v>
      </c>
      <c r="P22" s="70">
        <f>D22*E22*4</f>
        <v>32</v>
      </c>
      <c r="Q22" s="70">
        <f>D22*E22*5</f>
        <v>40</v>
      </c>
      <c r="R22" s="71">
        <f>SUM(G22:Q22)</f>
        <v>384</v>
      </c>
    </row>
    <row r="23" spans="1:18">
      <c r="A23" s="213">
        <v>9</v>
      </c>
      <c r="B23" s="218" t="s">
        <v>95</v>
      </c>
      <c r="C23" s="214" t="s">
        <v>83</v>
      </c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6"/>
    </row>
    <row r="24" spans="1:18" ht="13.5" thickBot="1">
      <c r="A24" s="213"/>
      <c r="B24" s="218"/>
      <c r="C24" s="74" t="s">
        <v>15</v>
      </c>
      <c r="D24" s="75">
        <v>2</v>
      </c>
      <c r="E24" s="75">
        <v>8</v>
      </c>
      <c r="F24" s="75">
        <f>D24*E24</f>
        <v>16</v>
      </c>
      <c r="G24" s="5">
        <f>D24*E24*23</f>
        <v>368</v>
      </c>
      <c r="H24" s="5">
        <f>D24*E24*24</f>
        <v>384</v>
      </c>
      <c r="I24" s="70">
        <f>D24*E24*25</f>
        <v>400</v>
      </c>
      <c r="J24" s="70">
        <f>D24*E24*25</f>
        <v>400</v>
      </c>
      <c r="K24" s="70">
        <f>D24*E24*26</f>
        <v>416</v>
      </c>
      <c r="L24" s="70">
        <f>D24*E24*26</f>
        <v>416</v>
      </c>
      <c r="M24" s="70">
        <f>D24*E24*27</f>
        <v>432</v>
      </c>
      <c r="N24" s="70">
        <f>D24*E24*24</f>
        <v>384</v>
      </c>
      <c r="O24" s="70">
        <f>D24*E24*25</f>
        <v>400</v>
      </c>
      <c r="P24" s="70">
        <f>D24*E24*24</f>
        <v>384</v>
      </c>
      <c r="Q24" s="70">
        <f>D24*E24*24</f>
        <v>384</v>
      </c>
      <c r="R24" s="76">
        <f>SUM(G24:Q24)</f>
        <v>4368</v>
      </c>
    </row>
    <row r="25" spans="1:18">
      <c r="A25" s="213">
        <v>10</v>
      </c>
      <c r="B25" s="218" t="s">
        <v>96</v>
      </c>
      <c r="C25" s="214" t="s">
        <v>83</v>
      </c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6"/>
    </row>
    <row r="26" spans="1:18" ht="13.5" thickBot="1">
      <c r="A26" s="213"/>
      <c r="B26" s="218"/>
      <c r="C26" s="74" t="s">
        <v>29</v>
      </c>
      <c r="D26" s="75">
        <v>1</v>
      </c>
      <c r="E26" s="75">
        <v>4</v>
      </c>
      <c r="F26" s="69">
        <f>D26*E26</f>
        <v>4</v>
      </c>
      <c r="G26" s="5">
        <f>D26*E26*23</f>
        <v>92</v>
      </c>
      <c r="H26" s="5">
        <f>D26*E26*24</f>
        <v>96</v>
      </c>
      <c r="I26" s="70">
        <f>D26*E26*25</f>
        <v>100</v>
      </c>
      <c r="J26" s="70">
        <f>D26*E26*25</f>
        <v>100</v>
      </c>
      <c r="K26" s="70">
        <f>D26*E26*26</f>
        <v>104</v>
      </c>
      <c r="L26" s="70">
        <f>D26*E26*26</f>
        <v>104</v>
      </c>
      <c r="M26" s="70">
        <f>D26*E26*27</f>
        <v>108</v>
      </c>
      <c r="N26" s="70">
        <f>D26*E26*24</f>
        <v>96</v>
      </c>
      <c r="O26" s="70">
        <f>D26*E26*25</f>
        <v>100</v>
      </c>
      <c r="P26" s="70">
        <f>D26*E26*24</f>
        <v>96</v>
      </c>
      <c r="Q26" s="70">
        <f>D26*E26*24</f>
        <v>96</v>
      </c>
      <c r="R26" s="71">
        <f>SUM(G26:Q26)</f>
        <v>1092</v>
      </c>
    </row>
    <row r="27" spans="1:18">
      <c r="A27" s="213">
        <v>11</v>
      </c>
      <c r="B27" s="213" t="s">
        <v>97</v>
      </c>
      <c r="C27" s="214" t="s">
        <v>83</v>
      </c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6"/>
    </row>
    <row r="28" spans="1:18" ht="13.5" thickBot="1">
      <c r="A28" s="213"/>
      <c r="B28" s="213"/>
      <c r="C28" s="74" t="s">
        <v>29</v>
      </c>
      <c r="D28" s="75">
        <v>1</v>
      </c>
      <c r="E28" s="75">
        <v>4</v>
      </c>
      <c r="F28" s="69">
        <f>D28*E28</f>
        <v>4</v>
      </c>
      <c r="G28" s="5">
        <f>D28*E28*23</f>
        <v>92</v>
      </c>
      <c r="H28" s="5">
        <f>D28*E28*24</f>
        <v>96</v>
      </c>
      <c r="I28" s="70">
        <f>D28*E28*25</f>
        <v>100</v>
      </c>
      <c r="J28" s="70">
        <f>D28*E28*25</f>
        <v>100</v>
      </c>
      <c r="K28" s="70">
        <f>D28*E28*26</f>
        <v>104</v>
      </c>
      <c r="L28" s="70">
        <f>D28*E28*26</f>
        <v>104</v>
      </c>
      <c r="M28" s="70">
        <f>D28*E28*27</f>
        <v>108</v>
      </c>
      <c r="N28" s="70">
        <f>D28*E28*24</f>
        <v>96</v>
      </c>
      <c r="O28" s="70">
        <f>D28*E28*25</f>
        <v>100</v>
      </c>
      <c r="P28" s="70">
        <f>D28*E28*24</f>
        <v>96</v>
      </c>
      <c r="Q28" s="70">
        <f>D28*E28*24</f>
        <v>96</v>
      </c>
      <c r="R28" s="71">
        <f>SUM(G28:Q28)</f>
        <v>1092</v>
      </c>
    </row>
    <row r="29" spans="1:18">
      <c r="A29" s="213">
        <v>12</v>
      </c>
      <c r="B29" s="213" t="s">
        <v>98</v>
      </c>
      <c r="C29" s="214" t="s">
        <v>83</v>
      </c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6"/>
    </row>
    <row r="30" spans="1:18" ht="13.5" thickBot="1">
      <c r="A30" s="213"/>
      <c r="B30" s="213"/>
      <c r="C30" s="74" t="s">
        <v>99</v>
      </c>
      <c r="D30" s="75">
        <v>1</v>
      </c>
      <c r="E30" s="75">
        <v>6</v>
      </c>
      <c r="F30" s="69">
        <f>D30*E30</f>
        <v>6</v>
      </c>
      <c r="G30" s="5">
        <f>D30*E30*23</f>
        <v>138</v>
      </c>
      <c r="H30" s="5">
        <f>D30*E30*24</f>
        <v>144</v>
      </c>
      <c r="I30" s="70">
        <f>D30*E30*25</f>
        <v>150</v>
      </c>
      <c r="J30" s="70">
        <f>D30*E30*25</f>
        <v>150</v>
      </c>
      <c r="K30" s="70">
        <f>D30*E30*26</f>
        <v>156</v>
      </c>
      <c r="L30" s="70">
        <f>D30*E30*26</f>
        <v>156</v>
      </c>
      <c r="M30" s="70">
        <f>D30*E30*27</f>
        <v>162</v>
      </c>
      <c r="N30" s="70">
        <f>D30*E30*24</f>
        <v>144</v>
      </c>
      <c r="O30" s="70">
        <f>D30*E30*25</f>
        <v>150</v>
      </c>
      <c r="P30" s="70">
        <f>D30*E30*24</f>
        <v>144</v>
      </c>
      <c r="Q30" s="70">
        <f>D30*E30*24</f>
        <v>144</v>
      </c>
      <c r="R30" s="71">
        <f>SUM(G30:Q30)</f>
        <v>1638</v>
      </c>
    </row>
    <row r="31" spans="1:18">
      <c r="A31" s="213">
        <v>13</v>
      </c>
      <c r="B31" s="213" t="s">
        <v>100</v>
      </c>
      <c r="C31" s="214" t="s">
        <v>83</v>
      </c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  <c r="O31" s="215"/>
      <c r="P31" s="215"/>
      <c r="Q31" s="215"/>
      <c r="R31" s="216"/>
    </row>
    <row r="32" spans="1:18" ht="13.5" thickBot="1">
      <c r="A32" s="213"/>
      <c r="B32" s="213"/>
      <c r="C32" s="74" t="s">
        <v>15</v>
      </c>
      <c r="D32" s="75">
        <v>2</v>
      </c>
      <c r="E32" s="75">
        <v>8</v>
      </c>
      <c r="F32" s="69">
        <f>D32*E32</f>
        <v>16</v>
      </c>
      <c r="G32" s="5">
        <f>D32*E32*23</f>
        <v>368</v>
      </c>
      <c r="H32" s="5">
        <f>D32*E32*24</f>
        <v>384</v>
      </c>
      <c r="I32" s="70">
        <f>D32*E32*25</f>
        <v>400</v>
      </c>
      <c r="J32" s="70">
        <f>D32*E32*25</f>
        <v>400</v>
      </c>
      <c r="K32" s="70">
        <f>D32*E32*26</f>
        <v>416</v>
      </c>
      <c r="L32" s="70">
        <f>D32*E32*26</f>
        <v>416</v>
      </c>
      <c r="M32" s="70">
        <f>D32*E32*27</f>
        <v>432</v>
      </c>
      <c r="N32" s="70">
        <f>D32*E32*24</f>
        <v>384</v>
      </c>
      <c r="O32" s="70">
        <f>D32*E32*25</f>
        <v>400</v>
      </c>
      <c r="P32" s="70">
        <f>D32*E32*24</f>
        <v>384</v>
      </c>
      <c r="Q32" s="70">
        <f>D32*E32*24</f>
        <v>384</v>
      </c>
      <c r="R32" s="176">
        <f>SUM(G32:Q32)</f>
        <v>4368</v>
      </c>
    </row>
    <row r="33" spans="1:18" ht="16.5" thickBot="1">
      <c r="C33" s="20"/>
      <c r="D33" s="77"/>
      <c r="E33" s="78"/>
      <c r="G33" s="15"/>
      <c r="H33" s="15"/>
      <c r="O33" s="217" t="s">
        <v>57</v>
      </c>
      <c r="P33" s="217"/>
      <c r="Q33" s="217"/>
      <c r="R33" s="177">
        <f>R4+R6+R8+R10+R12+R14+R16+R18+R20+R22+R24+R26+R28+R30+R32</f>
        <v>35438</v>
      </c>
    </row>
    <row r="34" spans="1:18" ht="31.5">
      <c r="A34" s="24"/>
      <c r="B34" s="6" t="s">
        <v>101</v>
      </c>
      <c r="G34" s="15"/>
      <c r="H34" s="15"/>
    </row>
    <row r="35" spans="1:18" ht="31.5">
      <c r="A35" s="23"/>
      <c r="B35" s="6" t="s">
        <v>102</v>
      </c>
      <c r="F35" s="80"/>
      <c r="G35" s="15"/>
      <c r="H35" s="15"/>
    </row>
    <row r="36" spans="1:18" ht="15.75">
      <c r="A36" s="81">
        <f>R33</f>
        <v>35438</v>
      </c>
      <c r="B36" s="6" t="s">
        <v>103</v>
      </c>
      <c r="G36" s="82"/>
    </row>
    <row r="37" spans="1:18">
      <c r="A37" s="1"/>
      <c r="B37" s="83"/>
      <c r="G37" s="15"/>
      <c r="H37" s="15"/>
    </row>
    <row r="38" spans="1:18">
      <c r="G38" s="15"/>
      <c r="H38" s="15"/>
    </row>
    <row r="39" spans="1:18">
      <c r="G39" s="82"/>
    </row>
    <row r="40" spans="1:18">
      <c r="G40" s="15"/>
      <c r="H40" s="15"/>
    </row>
    <row r="41" spans="1:18">
      <c r="G41" s="82"/>
    </row>
    <row r="42" spans="1:18">
      <c r="G42" s="15"/>
      <c r="H42" s="15"/>
    </row>
    <row r="43" spans="1:18">
      <c r="G43" s="82"/>
    </row>
    <row r="44" spans="1:18">
      <c r="G44" s="15"/>
      <c r="H44" s="15"/>
    </row>
    <row r="45" spans="1:18">
      <c r="G45" s="82"/>
    </row>
    <row r="46" spans="1:18">
      <c r="G46" s="15"/>
      <c r="H46" s="15"/>
    </row>
    <row r="47" spans="1:18">
      <c r="G47" s="82"/>
    </row>
    <row r="48" spans="1:18">
      <c r="G48" s="15"/>
      <c r="H48" s="15"/>
    </row>
    <row r="49" spans="7:8">
      <c r="G49" s="82"/>
    </row>
    <row r="50" spans="7:8">
      <c r="G50" s="15"/>
      <c r="H50" s="15"/>
    </row>
    <row r="51" spans="7:8">
      <c r="G51" s="15"/>
      <c r="H51" s="15"/>
    </row>
    <row r="52" spans="7:8">
      <c r="G52" s="82"/>
    </row>
    <row r="53" spans="7:8">
      <c r="G53" s="15"/>
      <c r="H53" s="15"/>
    </row>
    <row r="54" spans="7:8">
      <c r="G54" s="82"/>
    </row>
    <row r="55" spans="7:8">
      <c r="G55" s="15"/>
      <c r="H55" s="15"/>
    </row>
    <row r="56" spans="7:8">
      <c r="G56" s="84"/>
      <c r="H56" s="44"/>
    </row>
    <row r="57" spans="7:8">
      <c r="G57" s="84"/>
      <c r="H57" s="44"/>
    </row>
    <row r="58" spans="7:8">
      <c r="G58" s="84"/>
      <c r="H58" s="44"/>
    </row>
    <row r="59" spans="7:8">
      <c r="G59" s="84"/>
      <c r="H59" s="44"/>
    </row>
    <row r="60" spans="7:8">
      <c r="G60" s="84"/>
      <c r="H60" s="44"/>
    </row>
    <row r="61" spans="7:8">
      <c r="G61" s="84"/>
      <c r="H61" s="44"/>
    </row>
    <row r="62" spans="7:8">
      <c r="G62" s="84"/>
      <c r="H62" s="44"/>
    </row>
    <row r="63" spans="7:8">
      <c r="G63" s="84"/>
      <c r="H63" s="44"/>
    </row>
    <row r="64" spans="7:8">
      <c r="G64" s="84"/>
      <c r="H64" s="44"/>
    </row>
    <row r="65" spans="7:8">
      <c r="G65" s="84"/>
      <c r="H65" s="44"/>
    </row>
    <row r="66" spans="7:8">
      <c r="G66" s="84"/>
      <c r="H66" s="44"/>
    </row>
    <row r="67" spans="7:8">
      <c r="G67" s="84"/>
      <c r="H67" s="44"/>
    </row>
    <row r="68" spans="7:8">
      <c r="G68" s="84"/>
      <c r="H68" s="44"/>
    </row>
    <row r="69" spans="7:8">
      <c r="G69" s="84"/>
      <c r="H69" s="44"/>
    </row>
    <row r="70" spans="7:8">
      <c r="G70" s="84"/>
      <c r="H70" s="44"/>
    </row>
    <row r="71" spans="7:8">
      <c r="G71" s="84"/>
      <c r="H71" s="44"/>
    </row>
    <row r="72" spans="7:8">
      <c r="G72" s="84"/>
      <c r="H72" s="44"/>
    </row>
    <row r="73" spans="7:8">
      <c r="G73" s="84"/>
      <c r="H73" s="44"/>
    </row>
    <row r="74" spans="7:8">
      <c r="G74" s="84"/>
      <c r="H74" s="44"/>
    </row>
    <row r="75" spans="7:8">
      <c r="G75" s="82"/>
    </row>
    <row r="76" spans="7:8">
      <c r="G76" s="82"/>
    </row>
    <row r="77" spans="7:8">
      <c r="G77" s="82"/>
    </row>
    <row r="78" spans="7:8">
      <c r="G78" s="82"/>
    </row>
    <row r="79" spans="7:8">
      <c r="G79" s="82"/>
    </row>
    <row r="80" spans="7:8">
      <c r="G80" s="82"/>
    </row>
    <row r="81" spans="7:7">
      <c r="G81" s="82"/>
    </row>
    <row r="82" spans="7:7">
      <c r="G82" s="82"/>
    </row>
    <row r="83" spans="7:7">
      <c r="G83" s="82"/>
    </row>
    <row r="84" spans="7:7">
      <c r="G84" s="82"/>
    </row>
    <row r="85" spans="7:7">
      <c r="G85" s="82"/>
    </row>
    <row r="86" spans="7:7">
      <c r="G86" s="82"/>
    </row>
    <row r="87" spans="7:7">
      <c r="G87" s="82"/>
    </row>
    <row r="88" spans="7:7">
      <c r="G88" s="82"/>
    </row>
    <row r="89" spans="7:7">
      <c r="G89" s="82"/>
    </row>
    <row r="90" spans="7:7">
      <c r="G90" s="82"/>
    </row>
    <row r="91" spans="7:7">
      <c r="G91" s="82"/>
    </row>
    <row r="92" spans="7:7">
      <c r="G92" s="82"/>
    </row>
    <row r="93" spans="7:7">
      <c r="G93" s="82"/>
    </row>
    <row r="94" spans="7:7">
      <c r="G94" s="82"/>
    </row>
    <row r="95" spans="7:7">
      <c r="G95" s="82"/>
    </row>
    <row r="96" spans="7:7">
      <c r="G96" s="82"/>
    </row>
    <row r="97" spans="7:7">
      <c r="G97" s="82"/>
    </row>
    <row r="98" spans="7:7">
      <c r="G98" s="82"/>
    </row>
    <row r="99" spans="7:7">
      <c r="G99" s="82"/>
    </row>
    <row r="100" spans="7:7">
      <c r="G100" s="82"/>
    </row>
    <row r="101" spans="7:7">
      <c r="G101" s="82"/>
    </row>
    <row r="102" spans="7:7">
      <c r="G102" s="82"/>
    </row>
    <row r="103" spans="7:7">
      <c r="G103" s="82"/>
    </row>
    <row r="104" spans="7:7">
      <c r="G104" s="82"/>
    </row>
    <row r="105" spans="7:7">
      <c r="G105" s="82"/>
    </row>
    <row r="106" spans="7:7">
      <c r="G106" s="82"/>
    </row>
    <row r="107" spans="7:7">
      <c r="G107" s="82"/>
    </row>
    <row r="108" spans="7:7">
      <c r="G108" s="82"/>
    </row>
    <row r="109" spans="7:7">
      <c r="G109" s="82"/>
    </row>
    <row r="110" spans="7:7">
      <c r="G110" s="82"/>
    </row>
    <row r="111" spans="7:7">
      <c r="G111" s="82"/>
    </row>
    <row r="112" spans="7:7">
      <c r="G112" s="82"/>
    </row>
    <row r="113" spans="7:7">
      <c r="G113" s="82"/>
    </row>
    <row r="114" spans="7:7">
      <c r="G114" s="82"/>
    </row>
    <row r="115" spans="7:7">
      <c r="G115" s="82"/>
    </row>
    <row r="116" spans="7:7">
      <c r="G116" s="82"/>
    </row>
    <row r="117" spans="7:7">
      <c r="G117" s="82"/>
    </row>
    <row r="118" spans="7:7">
      <c r="G118" s="82"/>
    </row>
    <row r="119" spans="7:7">
      <c r="G119" s="82"/>
    </row>
    <row r="120" spans="7:7">
      <c r="G120" s="82"/>
    </row>
    <row r="121" spans="7:7">
      <c r="G121" s="82"/>
    </row>
    <row r="122" spans="7:7">
      <c r="G122" s="82"/>
    </row>
    <row r="123" spans="7:7">
      <c r="G123" s="82"/>
    </row>
    <row r="124" spans="7:7">
      <c r="G124" s="82"/>
    </row>
    <row r="125" spans="7:7">
      <c r="G125" s="82"/>
    </row>
    <row r="126" spans="7:7">
      <c r="G126" s="82"/>
    </row>
    <row r="127" spans="7:7">
      <c r="G127" s="82"/>
    </row>
    <row r="128" spans="7:7">
      <c r="G128" s="82"/>
    </row>
    <row r="129" spans="7:7">
      <c r="G129" s="82"/>
    </row>
    <row r="130" spans="7:7">
      <c r="G130" s="82"/>
    </row>
    <row r="131" spans="7:7">
      <c r="G131" s="82"/>
    </row>
    <row r="132" spans="7:7">
      <c r="G132" s="82"/>
    </row>
    <row r="133" spans="7:7">
      <c r="G133" s="82"/>
    </row>
    <row r="134" spans="7:7">
      <c r="G134" s="82"/>
    </row>
    <row r="135" spans="7:7">
      <c r="G135" s="82"/>
    </row>
    <row r="136" spans="7:7">
      <c r="G136" s="82"/>
    </row>
    <row r="137" spans="7:7">
      <c r="G137" s="82"/>
    </row>
    <row r="138" spans="7:7">
      <c r="G138" s="82"/>
    </row>
    <row r="139" spans="7:7">
      <c r="G139" s="82"/>
    </row>
    <row r="140" spans="7:7">
      <c r="G140" s="82"/>
    </row>
    <row r="141" spans="7:7">
      <c r="G141" s="82"/>
    </row>
    <row r="142" spans="7:7">
      <c r="G142" s="82"/>
    </row>
    <row r="143" spans="7:7">
      <c r="G143" s="82"/>
    </row>
    <row r="144" spans="7:7">
      <c r="G144" s="82"/>
    </row>
    <row r="145" spans="7:7">
      <c r="G145" s="82"/>
    </row>
    <row r="146" spans="7:7">
      <c r="G146" s="82"/>
    </row>
    <row r="147" spans="7:7">
      <c r="G147" s="82"/>
    </row>
    <row r="148" spans="7:7">
      <c r="G148" s="82"/>
    </row>
    <row r="149" spans="7:7">
      <c r="G149" s="82"/>
    </row>
    <row r="150" spans="7:7">
      <c r="G150" s="82"/>
    </row>
    <row r="151" spans="7:7">
      <c r="G151" s="82"/>
    </row>
    <row r="152" spans="7:7">
      <c r="G152" s="82"/>
    </row>
    <row r="153" spans="7:7">
      <c r="G153" s="82"/>
    </row>
    <row r="154" spans="7:7">
      <c r="G154" s="82"/>
    </row>
    <row r="155" spans="7:7">
      <c r="G155" s="82"/>
    </row>
    <row r="156" spans="7:7">
      <c r="G156" s="82"/>
    </row>
    <row r="157" spans="7:7">
      <c r="G157" s="82"/>
    </row>
    <row r="158" spans="7:7">
      <c r="G158" s="82"/>
    </row>
    <row r="159" spans="7:7">
      <c r="G159" s="82"/>
    </row>
    <row r="160" spans="7:7">
      <c r="G160" s="82"/>
    </row>
    <row r="161" spans="7:7">
      <c r="G161" s="82"/>
    </row>
    <row r="162" spans="7:7">
      <c r="G162" s="82"/>
    </row>
    <row r="163" spans="7:7">
      <c r="G163" s="82"/>
    </row>
    <row r="164" spans="7:7">
      <c r="G164" s="82"/>
    </row>
    <row r="165" spans="7:7">
      <c r="G165" s="82"/>
    </row>
    <row r="166" spans="7:7">
      <c r="G166" s="82"/>
    </row>
    <row r="167" spans="7:7">
      <c r="G167" s="82"/>
    </row>
    <row r="168" spans="7:7">
      <c r="G168" s="82"/>
    </row>
    <row r="169" spans="7:7">
      <c r="G169" s="82"/>
    </row>
    <row r="170" spans="7:7">
      <c r="G170" s="82"/>
    </row>
    <row r="171" spans="7:7">
      <c r="G171" s="82"/>
    </row>
    <row r="172" spans="7:7">
      <c r="G172" s="82"/>
    </row>
    <row r="173" spans="7:7">
      <c r="G173" s="82"/>
    </row>
    <row r="174" spans="7:7">
      <c r="G174" s="82"/>
    </row>
    <row r="175" spans="7:7">
      <c r="G175" s="82"/>
    </row>
    <row r="176" spans="7:7">
      <c r="G176" s="82"/>
    </row>
    <row r="177" spans="7:7">
      <c r="G177" s="82"/>
    </row>
    <row r="178" spans="7:7">
      <c r="G178" s="82"/>
    </row>
    <row r="179" spans="7:7">
      <c r="G179" s="82"/>
    </row>
    <row r="180" spans="7:7">
      <c r="G180" s="82"/>
    </row>
  </sheetData>
  <mergeCells count="43">
    <mergeCell ref="A5:A8"/>
    <mergeCell ref="B5:B8"/>
    <mergeCell ref="C5:R5"/>
    <mergeCell ref="C7:R7"/>
    <mergeCell ref="A1:R1"/>
    <mergeCell ref="A3:A4"/>
    <mergeCell ref="B3:B4"/>
    <mergeCell ref="C3:R3"/>
    <mergeCell ref="A9:A10"/>
    <mergeCell ref="B9:B10"/>
    <mergeCell ref="C9:R9"/>
    <mergeCell ref="A11:A12"/>
    <mergeCell ref="B11:B12"/>
    <mergeCell ref="C11:R11"/>
    <mergeCell ref="A13:A14"/>
    <mergeCell ref="B13:B14"/>
    <mergeCell ref="C13:R13"/>
    <mergeCell ref="A15:A16"/>
    <mergeCell ref="B15:B16"/>
    <mergeCell ref="C15:R15"/>
    <mergeCell ref="A17:A18"/>
    <mergeCell ref="B17:B18"/>
    <mergeCell ref="C17:R17"/>
    <mergeCell ref="A19:A22"/>
    <mergeCell ref="B19:B22"/>
    <mergeCell ref="C19:R19"/>
    <mergeCell ref="C21:R21"/>
    <mergeCell ref="A31:A32"/>
    <mergeCell ref="B31:B32"/>
    <mergeCell ref="C31:R31"/>
    <mergeCell ref="O33:Q33"/>
    <mergeCell ref="A23:A24"/>
    <mergeCell ref="B23:B24"/>
    <mergeCell ref="C23:R23"/>
    <mergeCell ref="A25:A26"/>
    <mergeCell ref="B25:B26"/>
    <mergeCell ref="C25:R25"/>
    <mergeCell ref="A27:A28"/>
    <mergeCell ref="B27:B28"/>
    <mergeCell ref="C27:R27"/>
    <mergeCell ref="A29:A30"/>
    <mergeCell ref="B29:B30"/>
    <mergeCell ref="C29:R29"/>
  </mergeCells>
  <phoneticPr fontId="4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X65426"/>
  <sheetViews>
    <sheetView tabSelected="1" workbookViewId="0">
      <selection activeCell="F144" sqref="F144"/>
    </sheetView>
  </sheetViews>
  <sheetFormatPr defaultColWidth="11.42578125" defaultRowHeight="12.75"/>
  <cols>
    <col min="1" max="1" width="11.7109375" style="88" customWidth="1"/>
    <col min="2" max="2" width="34.42578125" style="171" customWidth="1"/>
    <col min="3" max="3" width="10.140625" style="88" bestFit="1" customWidth="1"/>
    <col min="4" max="4" width="10.28515625" style="88" bestFit="1" customWidth="1"/>
    <col min="5" max="5" width="11" style="88" customWidth="1"/>
    <col min="6" max="6" width="7.140625" style="88" bestFit="1" customWidth="1"/>
    <col min="7" max="7" width="4.42578125" style="172" bestFit="1" customWidth="1"/>
    <col min="8" max="8" width="4.7109375" style="172" bestFit="1" customWidth="1"/>
    <col min="9" max="9" width="4.42578125" style="173" bestFit="1" customWidth="1"/>
    <col min="10" max="10" width="4.7109375" style="174" bestFit="1" customWidth="1"/>
    <col min="11" max="17" width="6.85546875" style="174" customWidth="1"/>
    <col min="18" max="18" width="13.7109375" style="85" customWidth="1"/>
    <col min="19" max="19" width="11.42578125" style="85" hidden="1" customWidth="1"/>
    <col min="20" max="20" width="12.28515625" style="85" hidden="1" customWidth="1"/>
    <col min="21" max="21" width="8" style="87" customWidth="1"/>
    <col min="22" max="23" width="11.42578125" style="88"/>
    <col min="24" max="24" width="11.42578125" style="89"/>
    <col min="25" max="16384" width="11.42578125" style="88"/>
  </cols>
  <sheetData>
    <row r="1" spans="1:21" ht="18.75" customHeight="1">
      <c r="A1" s="210" t="s">
        <v>104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T1" s="86" t="e">
        <v>#REF!</v>
      </c>
    </row>
    <row r="2" spans="1:21">
      <c r="A2" s="238" t="s">
        <v>105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</row>
    <row r="3" spans="1:21" ht="51">
      <c r="A3" s="90" t="s">
        <v>3</v>
      </c>
      <c r="B3" s="91" t="s">
        <v>14</v>
      </c>
      <c r="C3" s="91" t="s">
        <v>0</v>
      </c>
      <c r="D3" s="91" t="s">
        <v>1</v>
      </c>
      <c r="E3" s="91" t="s">
        <v>4</v>
      </c>
      <c r="F3" s="91" t="s">
        <v>2</v>
      </c>
      <c r="G3" s="91" t="s">
        <v>18</v>
      </c>
      <c r="H3" s="91" t="s">
        <v>19</v>
      </c>
      <c r="I3" s="91" t="s">
        <v>9</v>
      </c>
      <c r="J3" s="91" t="s">
        <v>10</v>
      </c>
      <c r="K3" s="91" t="s">
        <v>11</v>
      </c>
      <c r="L3" s="91" t="s">
        <v>12</v>
      </c>
      <c r="M3" s="91" t="s">
        <v>13</v>
      </c>
      <c r="N3" s="91" t="s">
        <v>5</v>
      </c>
      <c r="O3" s="91" t="s">
        <v>6</v>
      </c>
      <c r="P3" s="91" t="s">
        <v>7</v>
      </c>
      <c r="Q3" s="91" t="s">
        <v>8</v>
      </c>
      <c r="R3" s="91" t="s">
        <v>142</v>
      </c>
    </row>
    <row r="4" spans="1:21" s="96" customFormat="1" ht="12" customHeight="1">
      <c r="A4" s="221">
        <v>1</v>
      </c>
      <c r="B4" s="239" t="s">
        <v>106</v>
      </c>
      <c r="C4" s="241" t="s">
        <v>20</v>
      </c>
      <c r="D4" s="24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3"/>
      <c r="R4" s="92"/>
      <c r="S4" s="93"/>
      <c r="T4" s="94"/>
      <c r="U4" s="95"/>
    </row>
    <row r="5" spans="1:21" s="96" customFormat="1" ht="12">
      <c r="A5" s="228"/>
      <c r="B5" s="228"/>
      <c r="C5" s="97" t="s">
        <v>87</v>
      </c>
      <c r="D5" s="97">
        <v>1</v>
      </c>
      <c r="E5" s="97">
        <v>8</v>
      </c>
      <c r="F5" s="97">
        <f>D5*E5</f>
        <v>8</v>
      </c>
      <c r="G5" s="98">
        <f>D5*E5*20</f>
        <v>160</v>
      </c>
      <c r="H5" s="98">
        <f>D5*E5*22</f>
        <v>176</v>
      </c>
      <c r="I5" s="99">
        <f>D5*E5*21</f>
        <v>168</v>
      </c>
      <c r="J5" s="8">
        <f>D5*E5*23</f>
        <v>184</v>
      </c>
      <c r="K5" s="8">
        <f>D5*E5*21</f>
        <v>168</v>
      </c>
      <c r="L5" s="8">
        <f>D5*E5*22</f>
        <v>176</v>
      </c>
      <c r="M5" s="8">
        <f>D5*E5*23</f>
        <v>184</v>
      </c>
      <c r="N5" s="8">
        <f>D5*E5*20</f>
        <v>160</v>
      </c>
      <c r="O5" s="8">
        <f>D5*E5*23</f>
        <v>184</v>
      </c>
      <c r="P5" s="8">
        <f>D5*E5*22</f>
        <v>176</v>
      </c>
      <c r="Q5" s="8">
        <f>D5*E5*21</f>
        <v>168</v>
      </c>
      <c r="R5" s="100">
        <f>SUM(G5:Q5)</f>
        <v>1904</v>
      </c>
      <c r="S5" s="93"/>
      <c r="T5" s="94"/>
      <c r="U5" s="95"/>
    </row>
    <row r="6" spans="1:21" s="96" customFormat="1" ht="12">
      <c r="A6" s="228"/>
      <c r="B6" s="228"/>
      <c r="C6" s="101" t="s">
        <v>107</v>
      </c>
      <c r="D6" s="101">
        <v>1</v>
      </c>
      <c r="E6" s="102">
        <v>7</v>
      </c>
      <c r="F6" s="102">
        <f>D6*E6</f>
        <v>7</v>
      </c>
      <c r="G6" s="103">
        <f>D6*E6*20</f>
        <v>140</v>
      </c>
      <c r="H6" s="103">
        <f>D6*E6*22</f>
        <v>154</v>
      </c>
      <c r="I6" s="104">
        <f>D6*E6*21</f>
        <v>147</v>
      </c>
      <c r="J6" s="105">
        <f>D6*E6*23</f>
        <v>161</v>
      </c>
      <c r="K6" s="5">
        <f>D6*E6*21</f>
        <v>147</v>
      </c>
      <c r="L6" s="5">
        <f>D6*E6*22</f>
        <v>154</v>
      </c>
      <c r="M6" s="5">
        <f>D6*E6*23</f>
        <v>161</v>
      </c>
      <c r="N6" s="5">
        <f>D6*E6*20</f>
        <v>140</v>
      </c>
      <c r="O6" s="5">
        <f>D6*E6*23</f>
        <v>161</v>
      </c>
      <c r="P6" s="5">
        <f>D6*E6*22</f>
        <v>154</v>
      </c>
      <c r="Q6" s="5">
        <f>D6*E6*21</f>
        <v>147</v>
      </c>
      <c r="R6" s="106">
        <f>SUM(G6:Q6)</f>
        <v>1666</v>
      </c>
      <c r="S6" s="93"/>
      <c r="T6" s="94"/>
      <c r="U6" s="95"/>
    </row>
    <row r="7" spans="1:21" s="96" customFormat="1">
      <c r="A7" s="228"/>
      <c r="B7" s="240"/>
      <c r="C7" s="229" t="s">
        <v>21</v>
      </c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44"/>
      <c r="R7" s="92"/>
      <c r="S7" s="93"/>
      <c r="T7" s="94"/>
      <c r="U7" s="95"/>
    </row>
    <row r="8" spans="1:21" s="96" customFormat="1" ht="12">
      <c r="A8" s="228"/>
      <c r="B8" s="228"/>
      <c r="C8" s="107" t="s">
        <v>108</v>
      </c>
      <c r="D8" s="107">
        <v>1</v>
      </c>
      <c r="E8" s="108">
        <v>7</v>
      </c>
      <c r="F8" s="108">
        <f>D8*E8</f>
        <v>7</v>
      </c>
      <c r="G8" s="109">
        <f>D8*E8*4</f>
        <v>28</v>
      </c>
      <c r="H8" s="109">
        <f>D8*E8*5</f>
        <v>35</v>
      </c>
      <c r="I8" s="110">
        <f>D8*E8*4</f>
        <v>28</v>
      </c>
      <c r="J8" s="111">
        <f>D8*E8*4</f>
        <v>28</v>
      </c>
      <c r="K8" s="111">
        <f>D8*E8*5</f>
        <v>35</v>
      </c>
      <c r="L8" s="111">
        <f>D8*E8*4</f>
        <v>28</v>
      </c>
      <c r="M8" s="111">
        <f>D8*E8*4</f>
        <v>28</v>
      </c>
      <c r="N8" s="111">
        <f>D8*E8*5</f>
        <v>35</v>
      </c>
      <c r="O8" s="111">
        <f>D8*E8*4</f>
        <v>28</v>
      </c>
      <c r="P8" s="111">
        <f>D8*E8*4</f>
        <v>28</v>
      </c>
      <c r="Q8" s="111">
        <f>D8*E8*5</f>
        <v>35</v>
      </c>
      <c r="R8" s="112">
        <f>SUM(G8:Q8)</f>
        <v>336</v>
      </c>
      <c r="S8" s="93"/>
      <c r="T8" s="94"/>
      <c r="U8" s="95"/>
    </row>
    <row r="9" spans="1:21" s="96" customFormat="1">
      <c r="A9" s="228"/>
      <c r="B9" s="240"/>
      <c r="C9" s="229" t="s">
        <v>22</v>
      </c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230"/>
      <c r="O9" s="230"/>
      <c r="P9" s="230"/>
      <c r="Q9" s="244"/>
      <c r="R9" s="113"/>
      <c r="S9" s="93"/>
      <c r="T9" s="94"/>
      <c r="U9" s="95"/>
    </row>
    <row r="10" spans="1:21" s="96" customFormat="1" ht="12">
      <c r="A10" s="228"/>
      <c r="B10" s="222"/>
      <c r="C10" s="107" t="s">
        <v>108</v>
      </c>
      <c r="D10" s="107">
        <v>1</v>
      </c>
      <c r="E10" s="107">
        <v>7</v>
      </c>
      <c r="F10" s="107">
        <f>D10*E10</f>
        <v>7</v>
      </c>
      <c r="G10" s="109">
        <f>D10*E10*4</f>
        <v>28</v>
      </c>
      <c r="H10" s="109">
        <f>D10*E10*4</f>
        <v>28</v>
      </c>
      <c r="I10" s="110">
        <f>D10*E10*5</f>
        <v>35</v>
      </c>
      <c r="J10" s="111">
        <f>D10*E10*4</f>
        <v>28</v>
      </c>
      <c r="K10" s="111">
        <f>D10*E10*4</f>
        <v>28</v>
      </c>
      <c r="L10" s="111">
        <f>D10*E10*5</f>
        <v>35</v>
      </c>
      <c r="M10" s="111">
        <f>D10*E10*4</f>
        <v>28</v>
      </c>
      <c r="N10" s="111">
        <f>D10*E10*5</f>
        <v>35</v>
      </c>
      <c r="O10" s="111">
        <f>D10*E10*4</f>
        <v>28</v>
      </c>
      <c r="P10" s="111">
        <f>D10*E10*4</f>
        <v>28</v>
      </c>
      <c r="Q10" s="111">
        <f>D10*E10*5</f>
        <v>35</v>
      </c>
      <c r="R10" s="112">
        <f>SUM(G10:Q10)</f>
        <v>336</v>
      </c>
      <c r="S10" s="93"/>
      <c r="T10" s="94"/>
      <c r="U10" s="95"/>
    </row>
    <row r="11" spans="1:21" s="96" customFormat="1" ht="12.75" customHeight="1">
      <c r="A11" s="221">
        <v>2</v>
      </c>
      <c r="B11" s="114"/>
      <c r="C11" s="229" t="s">
        <v>20</v>
      </c>
      <c r="D11" s="230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115"/>
      <c r="S11" s="93"/>
      <c r="T11" s="95"/>
      <c r="U11" s="95"/>
    </row>
    <row r="12" spans="1:21" s="96" customFormat="1" ht="12">
      <c r="A12" s="228"/>
      <c r="B12" s="116"/>
      <c r="C12" s="97" t="s">
        <v>87</v>
      </c>
      <c r="D12" s="97">
        <v>1</v>
      </c>
      <c r="E12" s="97">
        <v>8</v>
      </c>
      <c r="F12" s="97">
        <f>D12*E12</f>
        <v>8</v>
      </c>
      <c r="G12" s="98">
        <f>D12*E12*20</f>
        <v>160</v>
      </c>
      <c r="H12" s="98">
        <f>D12*E12*22</f>
        <v>176</v>
      </c>
      <c r="I12" s="99">
        <f>D12*E12*21</f>
        <v>168</v>
      </c>
      <c r="J12" s="8">
        <f>D12*E12*23</f>
        <v>184</v>
      </c>
      <c r="K12" s="8">
        <f>D12*E12*21</f>
        <v>168</v>
      </c>
      <c r="L12" s="8">
        <f>D12*E12*22</f>
        <v>176</v>
      </c>
      <c r="M12" s="8">
        <f>D12*E12*23</f>
        <v>184</v>
      </c>
      <c r="N12" s="8">
        <f>D12*E12*20</f>
        <v>160</v>
      </c>
      <c r="O12" s="8">
        <f>D12*E12*23</f>
        <v>184</v>
      </c>
      <c r="P12" s="8">
        <f>D12*E12*22</f>
        <v>176</v>
      </c>
      <c r="Q12" s="8">
        <f>D12*E12*21</f>
        <v>168</v>
      </c>
      <c r="R12" s="100">
        <f>SUM(G12:Q12)</f>
        <v>1904</v>
      </c>
      <c r="S12" s="93"/>
      <c r="T12" s="95"/>
      <c r="U12" s="95"/>
    </row>
    <row r="13" spans="1:21" s="96" customFormat="1" ht="12">
      <c r="A13" s="228"/>
      <c r="B13" s="231" t="s">
        <v>109</v>
      </c>
      <c r="C13" s="101" t="s">
        <v>107</v>
      </c>
      <c r="D13" s="101">
        <v>1</v>
      </c>
      <c r="E13" s="102">
        <v>7</v>
      </c>
      <c r="F13" s="102">
        <f>D13*E13</f>
        <v>7</v>
      </c>
      <c r="G13" s="103">
        <f>D13*E13*20</f>
        <v>140</v>
      </c>
      <c r="H13" s="103">
        <f>D13*E13*22</f>
        <v>154</v>
      </c>
      <c r="I13" s="104">
        <f>D13*E13*21</f>
        <v>147</v>
      </c>
      <c r="J13" s="105">
        <f>D13*E13*23</f>
        <v>161</v>
      </c>
      <c r="K13" s="8">
        <f>D13*E13*21</f>
        <v>147</v>
      </c>
      <c r="L13" s="8">
        <f>D13*E13*22</f>
        <v>154</v>
      </c>
      <c r="M13" s="8">
        <f>D13*E13*23</f>
        <v>161</v>
      </c>
      <c r="N13" s="8">
        <f>D13*E13*20</f>
        <v>140</v>
      </c>
      <c r="O13" s="8">
        <f>D13*E13*23</f>
        <v>161</v>
      </c>
      <c r="P13" s="8">
        <f>D13*E13*22</f>
        <v>154</v>
      </c>
      <c r="Q13" s="8">
        <f>D13*E13*21</f>
        <v>147</v>
      </c>
      <c r="R13" s="112">
        <f>SUM(G13:Q13)</f>
        <v>1666</v>
      </c>
      <c r="S13" s="117"/>
      <c r="T13" s="118"/>
    </row>
    <row r="14" spans="1:21" s="96" customFormat="1" ht="12">
      <c r="A14" s="228"/>
      <c r="B14" s="231"/>
      <c r="C14" s="229" t="s">
        <v>21</v>
      </c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3"/>
      <c r="Q14" s="233"/>
      <c r="R14" s="113"/>
      <c r="S14" s="117" t="e">
        <f>#REF!*39</f>
        <v>#REF!</v>
      </c>
      <c r="T14" s="118"/>
    </row>
    <row r="15" spans="1:21" s="96" customFormat="1" ht="15.75" customHeight="1">
      <c r="A15" s="222"/>
      <c r="B15" s="232"/>
      <c r="C15" s="107" t="s">
        <v>29</v>
      </c>
      <c r="D15" s="107">
        <v>1</v>
      </c>
      <c r="E15" s="108">
        <v>4</v>
      </c>
      <c r="F15" s="108">
        <f>D15*E15</f>
        <v>4</v>
      </c>
      <c r="G15" s="109">
        <f>D15*E15*4</f>
        <v>16</v>
      </c>
      <c r="H15" s="109">
        <f>D15*E15*4</f>
        <v>16</v>
      </c>
      <c r="I15" s="110">
        <f>D15*E15*4</f>
        <v>16</v>
      </c>
      <c r="J15" s="111">
        <f>D15*E15*4</f>
        <v>16</v>
      </c>
      <c r="K15" s="111">
        <f>D15*E15*5</f>
        <v>20</v>
      </c>
      <c r="L15" s="111">
        <f>D15*E15*4</f>
        <v>16</v>
      </c>
      <c r="M15" s="111">
        <f>D15*E15*4</f>
        <v>16</v>
      </c>
      <c r="N15" s="111">
        <f>D15*E15*5</f>
        <v>20</v>
      </c>
      <c r="O15" s="111">
        <f>D15*E15*4</f>
        <v>16</v>
      </c>
      <c r="P15" s="111">
        <f>D15*E15*4</f>
        <v>16</v>
      </c>
      <c r="Q15" s="111">
        <f>D15*E15*5</f>
        <v>20</v>
      </c>
      <c r="R15" s="112">
        <f>SUM(G15:Q15)</f>
        <v>188</v>
      </c>
      <c r="S15" s="117" t="e">
        <f>#REF!*39</f>
        <v>#REF!</v>
      </c>
      <c r="T15" s="118"/>
    </row>
    <row r="16" spans="1:21" s="96" customFormat="1" ht="12.75" customHeight="1">
      <c r="A16" s="219">
        <v>3</v>
      </c>
      <c r="B16" s="221" t="s">
        <v>110</v>
      </c>
      <c r="C16" s="229" t="s">
        <v>20</v>
      </c>
      <c r="D16" s="233"/>
      <c r="E16" s="233"/>
      <c r="F16" s="233"/>
      <c r="G16" s="233"/>
      <c r="H16" s="233"/>
      <c r="I16" s="233"/>
      <c r="J16" s="233"/>
      <c r="K16" s="233"/>
      <c r="L16" s="233"/>
      <c r="M16" s="233"/>
      <c r="N16" s="233"/>
      <c r="O16" s="233"/>
      <c r="P16" s="233"/>
      <c r="Q16" s="233"/>
      <c r="R16" s="113"/>
      <c r="S16" s="119"/>
      <c r="T16" s="94"/>
      <c r="U16" s="95"/>
    </row>
    <row r="17" spans="1:21" s="96" customFormat="1" ht="12">
      <c r="A17" s="234"/>
      <c r="B17" s="228"/>
      <c r="C17" s="120" t="s">
        <v>87</v>
      </c>
      <c r="D17" s="120">
        <v>2</v>
      </c>
      <c r="E17" s="120">
        <v>8</v>
      </c>
      <c r="F17" s="120">
        <f>D17*E17</f>
        <v>16</v>
      </c>
      <c r="G17" s="121">
        <f>D17*E17*20</f>
        <v>320</v>
      </c>
      <c r="H17" s="121">
        <f>D17*E17*22</f>
        <v>352</v>
      </c>
      <c r="I17" s="56">
        <f>D17*E17*21</f>
        <v>336</v>
      </c>
      <c r="J17" s="5">
        <f>D17*E17*23</f>
        <v>368</v>
      </c>
      <c r="K17" s="8">
        <f>D17*E17*21</f>
        <v>336</v>
      </c>
      <c r="L17" s="8">
        <f>D17*E17*22</f>
        <v>352</v>
      </c>
      <c r="M17" s="8">
        <f>D17*E17*23</f>
        <v>368</v>
      </c>
      <c r="N17" s="8">
        <f>D17*E17*20</f>
        <v>320</v>
      </c>
      <c r="O17" s="8">
        <f>D17*E17*23</f>
        <v>368</v>
      </c>
      <c r="P17" s="8">
        <f>D17*E17*22</f>
        <v>352</v>
      </c>
      <c r="Q17" s="8">
        <f>D17*E17*21</f>
        <v>336</v>
      </c>
      <c r="R17" s="100">
        <f>SUM(G17:Q17)</f>
        <v>3808</v>
      </c>
      <c r="S17" s="119"/>
      <c r="T17" s="94"/>
      <c r="U17" s="95"/>
    </row>
    <row r="18" spans="1:21" s="96" customFormat="1" ht="12">
      <c r="A18" s="234"/>
      <c r="B18" s="228"/>
      <c r="C18" s="120" t="s">
        <v>107</v>
      </c>
      <c r="D18" s="120">
        <v>2</v>
      </c>
      <c r="E18" s="122">
        <v>7</v>
      </c>
      <c r="F18" s="122">
        <f>D18*E18</f>
        <v>14</v>
      </c>
      <c r="G18" s="121">
        <f>D18*E18*20</f>
        <v>280</v>
      </c>
      <c r="H18" s="121">
        <f>D18*E18*22</f>
        <v>308</v>
      </c>
      <c r="I18" s="56">
        <f>D18*E18*21</f>
        <v>294</v>
      </c>
      <c r="J18" s="5">
        <f>D18*E18*23</f>
        <v>322</v>
      </c>
      <c r="K18" s="8">
        <f>D18*E18*21</f>
        <v>294</v>
      </c>
      <c r="L18" s="8">
        <f>D18*E18*22</f>
        <v>308</v>
      </c>
      <c r="M18" s="8">
        <f>D18*E18*23</f>
        <v>322</v>
      </c>
      <c r="N18" s="8">
        <f>D18*E18*20</f>
        <v>280</v>
      </c>
      <c r="O18" s="8">
        <f>D18*E18*23</f>
        <v>322</v>
      </c>
      <c r="P18" s="8">
        <f>D18*E18*22</f>
        <v>308</v>
      </c>
      <c r="Q18" s="8">
        <f>D18*E18*21</f>
        <v>294</v>
      </c>
      <c r="R18" s="100">
        <f>SUM(G18:Q18)</f>
        <v>3332</v>
      </c>
      <c r="S18" s="119"/>
      <c r="T18" s="94"/>
      <c r="U18" s="95"/>
    </row>
    <row r="19" spans="1:21" s="96" customFormat="1" ht="12">
      <c r="A19" s="234"/>
      <c r="B19" s="228"/>
      <c r="C19" s="235" t="s">
        <v>21</v>
      </c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7"/>
      <c r="R19" s="113"/>
      <c r="S19" s="119"/>
      <c r="T19" s="94"/>
      <c r="U19" s="95"/>
    </row>
    <row r="20" spans="1:21" s="96" customFormat="1" ht="12" customHeight="1">
      <c r="A20" s="234"/>
      <c r="B20" s="228"/>
      <c r="C20" s="123" t="s">
        <v>108</v>
      </c>
      <c r="D20" s="123">
        <v>1</v>
      </c>
      <c r="E20" s="124">
        <v>7</v>
      </c>
      <c r="F20" s="124">
        <f>D20*E20</f>
        <v>7</v>
      </c>
      <c r="G20" s="125">
        <f>D20*E20*4</f>
        <v>28</v>
      </c>
      <c r="H20" s="125">
        <f>D20*E20*5</f>
        <v>35</v>
      </c>
      <c r="I20" s="56">
        <f>D20*E20*4</f>
        <v>28</v>
      </c>
      <c r="J20" s="5">
        <f>D20*E20*4</f>
        <v>28</v>
      </c>
      <c r="K20" s="111">
        <f>D20*E20*5</f>
        <v>35</v>
      </c>
      <c r="L20" s="111">
        <f>D20*E20*4</f>
        <v>28</v>
      </c>
      <c r="M20" s="111">
        <f>D20*E20*4</f>
        <v>28</v>
      </c>
      <c r="N20" s="111">
        <f>D20*E20*5</f>
        <v>35</v>
      </c>
      <c r="O20" s="111">
        <f>D20*E20*4</f>
        <v>28</v>
      </c>
      <c r="P20" s="111">
        <f>D20*E20*4</f>
        <v>28</v>
      </c>
      <c r="Q20" s="111">
        <f>D20*E20*5</f>
        <v>35</v>
      </c>
      <c r="R20" s="112">
        <f>SUM(G20:Q20)</f>
        <v>336</v>
      </c>
      <c r="S20" s="119"/>
      <c r="T20" s="94"/>
      <c r="U20" s="95"/>
    </row>
    <row r="21" spans="1:21" s="96" customFormat="1" ht="12">
      <c r="A21" s="234"/>
      <c r="B21" s="228"/>
      <c r="C21" s="235" t="s">
        <v>22</v>
      </c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113"/>
      <c r="S21" s="119"/>
      <c r="T21" s="94"/>
      <c r="U21" s="95"/>
    </row>
    <row r="22" spans="1:21" s="96" customFormat="1" ht="12">
      <c r="A22" s="234"/>
      <c r="B22" s="222"/>
      <c r="C22" s="120" t="s">
        <v>108</v>
      </c>
      <c r="D22" s="120">
        <v>1</v>
      </c>
      <c r="E22" s="120">
        <v>7</v>
      </c>
      <c r="F22" s="120">
        <f>D22*E22</f>
        <v>7</v>
      </c>
      <c r="G22" s="125">
        <f>D22*E22*4</f>
        <v>28</v>
      </c>
      <c r="H22" s="125">
        <f>D22*E22*4</f>
        <v>28</v>
      </c>
      <c r="I22" s="56">
        <f>D22*E22*5</f>
        <v>35</v>
      </c>
      <c r="J22" s="5">
        <f>D22*E22*4</f>
        <v>28</v>
      </c>
      <c r="K22" s="111">
        <f>D22*E22*4</f>
        <v>28</v>
      </c>
      <c r="L22" s="111">
        <f>D22*E22*5</f>
        <v>35</v>
      </c>
      <c r="M22" s="111">
        <f>D22*E22*4</f>
        <v>28</v>
      </c>
      <c r="N22" s="111">
        <f>D22*E22*5</f>
        <v>35</v>
      </c>
      <c r="O22" s="111">
        <f>D22*E22*4</f>
        <v>28</v>
      </c>
      <c r="P22" s="111">
        <f>D22*E22*4</f>
        <v>28</v>
      </c>
      <c r="Q22" s="111">
        <f>D22*E22*5</f>
        <v>35</v>
      </c>
      <c r="R22" s="112">
        <f>SUM(G22:Q22)</f>
        <v>336</v>
      </c>
      <c r="S22" s="119"/>
      <c r="T22" s="94"/>
      <c r="U22" s="95"/>
    </row>
    <row r="23" spans="1:21" s="4" customFormat="1" ht="12" customHeight="1">
      <c r="A23" s="190">
        <v>4</v>
      </c>
      <c r="B23" s="245" t="s">
        <v>111</v>
      </c>
      <c r="C23" s="248" t="s">
        <v>20</v>
      </c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50"/>
      <c r="R23" s="127"/>
      <c r="S23" s="11"/>
    </row>
    <row r="24" spans="1:21" s="4" customFormat="1" ht="12">
      <c r="A24" s="191"/>
      <c r="B24" s="246"/>
      <c r="C24" s="128" t="s">
        <v>84</v>
      </c>
      <c r="D24" s="128">
        <v>1</v>
      </c>
      <c r="E24" s="128">
        <v>8</v>
      </c>
      <c r="F24" s="128">
        <f>D24*E24</f>
        <v>8</v>
      </c>
      <c r="G24" s="75">
        <f>D24*E24*19</f>
        <v>152</v>
      </c>
      <c r="H24" s="75">
        <f>D24*E24*19</f>
        <v>152</v>
      </c>
      <c r="I24" s="56">
        <f>D24*E24*21</f>
        <v>168</v>
      </c>
      <c r="J24" s="5">
        <f>D24*E24*22</f>
        <v>176</v>
      </c>
      <c r="K24" s="5">
        <f>D24*E24*21</f>
        <v>168</v>
      </c>
      <c r="L24" s="5">
        <f>D24*E24*22</f>
        <v>176</v>
      </c>
      <c r="M24" s="5">
        <f>D24*E24*23</f>
        <v>184</v>
      </c>
      <c r="N24" s="5">
        <f>D24*E24*20</f>
        <v>160</v>
      </c>
      <c r="O24" s="5">
        <f>D24*E24*22</f>
        <v>176</v>
      </c>
      <c r="P24" s="5">
        <f>D24*E24*20</f>
        <v>160</v>
      </c>
      <c r="Q24" s="5">
        <f>D24*E24*19</f>
        <v>152</v>
      </c>
      <c r="R24" s="5">
        <f>SUM(G24:Q24)</f>
        <v>1824</v>
      </c>
      <c r="S24" s="11"/>
    </row>
    <row r="25" spans="1:21" s="4" customFormat="1" ht="12">
      <c r="A25" s="191"/>
      <c r="B25" s="246"/>
      <c r="C25" s="248" t="s">
        <v>21</v>
      </c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50"/>
      <c r="R25" s="127"/>
      <c r="S25" s="11"/>
    </row>
    <row r="26" spans="1:21" s="4" customFormat="1" ht="12">
      <c r="A26" s="192"/>
      <c r="B26" s="247"/>
      <c r="C26" s="128" t="s">
        <v>16</v>
      </c>
      <c r="D26" s="128">
        <v>1</v>
      </c>
      <c r="E26" s="75">
        <v>4</v>
      </c>
      <c r="F26" s="75">
        <f>D26*E26</f>
        <v>4</v>
      </c>
      <c r="G26" s="75">
        <f>D26*E26*4</f>
        <v>16</v>
      </c>
      <c r="H26" s="75">
        <f>D26*E26*5</f>
        <v>20</v>
      </c>
      <c r="I26" s="56">
        <f>D26*E26*4</f>
        <v>16</v>
      </c>
      <c r="J26" s="5">
        <f>D26*E26*3</f>
        <v>12</v>
      </c>
      <c r="K26" s="5">
        <f>D26*E26*5</f>
        <v>20</v>
      </c>
      <c r="L26" s="5">
        <f>D26*E26*4</f>
        <v>16</v>
      </c>
      <c r="M26" s="5">
        <f>D26*E26*4</f>
        <v>16</v>
      </c>
      <c r="N26" s="5">
        <f>D26*E26*4</f>
        <v>16</v>
      </c>
      <c r="O26" s="5">
        <f>D26*E26*3</f>
        <v>12</v>
      </c>
      <c r="P26" s="5">
        <f>D26*E26*4</f>
        <v>16</v>
      </c>
      <c r="Q26" s="5">
        <f>D26*E26*5</f>
        <v>20</v>
      </c>
      <c r="R26" s="5">
        <f>SUM(G26:Q26)</f>
        <v>180</v>
      </c>
      <c r="S26" s="11"/>
    </row>
    <row r="27" spans="1:21" s="96" customFormat="1" ht="12" customHeight="1">
      <c r="A27" s="220">
        <v>5</v>
      </c>
      <c r="B27" s="251" t="s">
        <v>112</v>
      </c>
      <c r="C27" s="229" t="s">
        <v>20</v>
      </c>
      <c r="D27" s="233"/>
      <c r="E27" s="233"/>
      <c r="F27" s="233"/>
      <c r="G27" s="233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113"/>
      <c r="S27" s="117"/>
      <c r="T27" s="118"/>
      <c r="U27" s="95"/>
    </row>
    <row r="28" spans="1:21" s="96" customFormat="1" ht="12">
      <c r="A28" s="223"/>
      <c r="B28" s="224"/>
      <c r="C28" s="97" t="s">
        <v>87</v>
      </c>
      <c r="D28" s="97">
        <v>2</v>
      </c>
      <c r="E28" s="97">
        <v>8</v>
      </c>
      <c r="F28" s="97">
        <f>D28*E28</f>
        <v>16</v>
      </c>
      <c r="G28" s="98">
        <f>D28*E28*20</f>
        <v>320</v>
      </c>
      <c r="H28" s="98">
        <f>D28*E28*22</f>
        <v>352</v>
      </c>
      <c r="I28" s="99">
        <f>D28*E28*21</f>
        <v>336</v>
      </c>
      <c r="J28" s="8">
        <f>D28*E28*23</f>
        <v>368</v>
      </c>
      <c r="K28" s="8">
        <f>D28*E28*21</f>
        <v>336</v>
      </c>
      <c r="L28" s="8">
        <f>D28*E28*22</f>
        <v>352</v>
      </c>
      <c r="M28" s="8">
        <f>D28*E28*23</f>
        <v>368</v>
      </c>
      <c r="N28" s="8">
        <f>D28*E28*20</f>
        <v>320</v>
      </c>
      <c r="O28" s="8">
        <f>D28*E28*23</f>
        <v>368</v>
      </c>
      <c r="P28" s="8">
        <f>D28*E28*22</f>
        <v>352</v>
      </c>
      <c r="Q28" s="8">
        <f>D28*E28*21</f>
        <v>336</v>
      </c>
      <c r="R28" s="100">
        <f>SUM(G28:Q28)</f>
        <v>3808</v>
      </c>
      <c r="S28" s="117" t="e">
        <f>#REF!*39</f>
        <v>#REF!</v>
      </c>
      <c r="T28" s="118"/>
      <c r="U28" s="95"/>
    </row>
    <row r="29" spans="1:21" s="96" customFormat="1" ht="12">
      <c r="A29" s="223"/>
      <c r="B29" s="224"/>
      <c r="C29" s="101" t="s">
        <v>107</v>
      </c>
      <c r="D29" s="101">
        <v>2</v>
      </c>
      <c r="E29" s="102">
        <v>7</v>
      </c>
      <c r="F29" s="102">
        <f>D29*E29</f>
        <v>14</v>
      </c>
      <c r="G29" s="103">
        <f>D29*E29*20</f>
        <v>280</v>
      </c>
      <c r="H29" s="103">
        <f>D29*E29*22</f>
        <v>308</v>
      </c>
      <c r="I29" s="104">
        <f>D29*E29*21</f>
        <v>294</v>
      </c>
      <c r="J29" s="105">
        <f>D29*E29*23</f>
        <v>322</v>
      </c>
      <c r="K29" s="8">
        <f>D29*E29*21</f>
        <v>294</v>
      </c>
      <c r="L29" s="8">
        <f>D29*E29*22</f>
        <v>308</v>
      </c>
      <c r="M29" s="8">
        <f>D29*E29*23</f>
        <v>322</v>
      </c>
      <c r="N29" s="8">
        <f>D29*E29*20</f>
        <v>280</v>
      </c>
      <c r="O29" s="8">
        <f>D29*E29*23</f>
        <v>322</v>
      </c>
      <c r="P29" s="8">
        <f>D29*E29*22</f>
        <v>308</v>
      </c>
      <c r="Q29" s="8">
        <f>D29*E29*21</f>
        <v>294</v>
      </c>
      <c r="R29" s="112">
        <f>SUM(G29:Q29)</f>
        <v>3332</v>
      </c>
      <c r="S29" s="117" t="e">
        <f>#REF!*39</f>
        <v>#REF!</v>
      </c>
      <c r="T29" s="118"/>
      <c r="U29" s="95"/>
    </row>
    <row r="30" spans="1:21" s="96" customFormat="1" ht="12">
      <c r="A30" s="223"/>
      <c r="B30" s="252"/>
      <c r="C30" s="229" t="s">
        <v>21</v>
      </c>
      <c r="D30" s="233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3"/>
      <c r="Q30" s="233"/>
      <c r="R30" s="113"/>
      <c r="S30" s="117"/>
      <c r="T30" s="118"/>
      <c r="U30" s="95"/>
    </row>
    <row r="31" spans="1:21" s="96" customFormat="1" ht="12">
      <c r="A31" s="223"/>
      <c r="B31" s="224"/>
      <c r="C31" s="107" t="s">
        <v>108</v>
      </c>
      <c r="D31" s="107">
        <v>1</v>
      </c>
      <c r="E31" s="108">
        <v>7</v>
      </c>
      <c r="F31" s="108">
        <f>D31*E31</f>
        <v>7</v>
      </c>
      <c r="G31" s="109">
        <f>D31*E31*4</f>
        <v>28</v>
      </c>
      <c r="H31" s="109">
        <f>D31*E31*5</f>
        <v>35</v>
      </c>
      <c r="I31" s="110">
        <f>D31*E31*4</f>
        <v>28</v>
      </c>
      <c r="J31" s="111">
        <f>D31*E31*4</f>
        <v>28</v>
      </c>
      <c r="K31" s="111">
        <f>D31*E31*5</f>
        <v>35</v>
      </c>
      <c r="L31" s="111">
        <f>D31*E31*4</f>
        <v>28</v>
      </c>
      <c r="M31" s="111">
        <f>D31*E31*4</f>
        <v>28</v>
      </c>
      <c r="N31" s="111">
        <f>D31*E31*5</f>
        <v>35</v>
      </c>
      <c r="O31" s="111">
        <f>D31*E31*4</f>
        <v>28</v>
      </c>
      <c r="P31" s="111">
        <f>D31*E31*4</f>
        <v>28</v>
      </c>
      <c r="Q31" s="111">
        <f>D31*E31*5</f>
        <v>35</v>
      </c>
      <c r="R31" s="112">
        <f>SUM(G31:Q31)</f>
        <v>336</v>
      </c>
      <c r="S31" s="117" t="e">
        <f>#REF!*39</f>
        <v>#REF!</v>
      </c>
      <c r="T31" s="118"/>
      <c r="U31" s="95"/>
    </row>
    <row r="32" spans="1:21" s="96" customFormat="1" ht="12">
      <c r="A32" s="223"/>
      <c r="B32" s="252"/>
      <c r="C32" s="229" t="s">
        <v>22</v>
      </c>
      <c r="D32" s="233"/>
      <c r="E32" s="233"/>
      <c r="F32" s="233"/>
      <c r="G32" s="233"/>
      <c r="H32" s="233"/>
      <c r="I32" s="233"/>
      <c r="J32" s="233"/>
      <c r="K32" s="233"/>
      <c r="L32" s="233"/>
      <c r="M32" s="233"/>
      <c r="N32" s="233"/>
      <c r="O32" s="233"/>
      <c r="P32" s="233"/>
      <c r="Q32" s="253"/>
      <c r="R32" s="113"/>
      <c r="S32" s="117"/>
      <c r="T32" s="118"/>
      <c r="U32" s="95"/>
    </row>
    <row r="33" spans="1:21" s="96" customFormat="1" ht="12">
      <c r="A33" s="223"/>
      <c r="B33" s="224"/>
      <c r="C33" s="107" t="s">
        <v>108</v>
      </c>
      <c r="D33" s="107">
        <v>1</v>
      </c>
      <c r="E33" s="107">
        <v>7</v>
      </c>
      <c r="F33" s="107">
        <f>D33*E33</f>
        <v>7</v>
      </c>
      <c r="G33" s="109">
        <f>D33*E33*4</f>
        <v>28</v>
      </c>
      <c r="H33" s="109">
        <f>D33*E33*4</f>
        <v>28</v>
      </c>
      <c r="I33" s="110">
        <f>D33*E33*5</f>
        <v>35</v>
      </c>
      <c r="J33" s="111">
        <f>D33*E33*4</f>
        <v>28</v>
      </c>
      <c r="K33" s="111">
        <f>D33*E33*4</f>
        <v>28</v>
      </c>
      <c r="L33" s="111">
        <f>D33*E33*5</f>
        <v>35</v>
      </c>
      <c r="M33" s="111">
        <f>D33*E33*4</f>
        <v>28</v>
      </c>
      <c r="N33" s="111">
        <f>D33*E33*5</f>
        <v>35</v>
      </c>
      <c r="O33" s="111">
        <f>D33*E33*4</f>
        <v>28</v>
      </c>
      <c r="P33" s="111">
        <f>D33*E33*4</f>
        <v>28</v>
      </c>
      <c r="Q33" s="111">
        <f>D33*E33*5</f>
        <v>35</v>
      </c>
      <c r="R33" s="112">
        <f>SUM(G33:Q33)</f>
        <v>336</v>
      </c>
      <c r="S33" s="117" t="e">
        <f>#REF!*39</f>
        <v>#REF!</v>
      </c>
      <c r="T33" s="118"/>
      <c r="U33" s="95"/>
    </row>
    <row r="34" spans="1:21" s="96" customFormat="1" ht="12" customHeight="1">
      <c r="A34" s="259">
        <v>6</v>
      </c>
      <c r="B34" s="262" t="s">
        <v>113</v>
      </c>
      <c r="C34" s="229" t="s">
        <v>20</v>
      </c>
      <c r="D34" s="233"/>
      <c r="E34" s="233"/>
      <c r="F34" s="233"/>
      <c r="G34" s="233"/>
      <c r="H34" s="233"/>
      <c r="I34" s="233"/>
      <c r="J34" s="233"/>
      <c r="K34" s="233"/>
      <c r="L34" s="233"/>
      <c r="M34" s="233"/>
      <c r="N34" s="233"/>
      <c r="O34" s="233"/>
      <c r="P34" s="233"/>
      <c r="Q34" s="253"/>
      <c r="R34" s="113"/>
      <c r="S34" s="119"/>
      <c r="T34" s="94"/>
      <c r="U34" s="95"/>
    </row>
    <row r="35" spans="1:21" s="96" customFormat="1" ht="12">
      <c r="A35" s="260"/>
      <c r="B35" s="231"/>
      <c r="C35" s="129" t="s">
        <v>87</v>
      </c>
      <c r="D35" s="129">
        <v>1</v>
      </c>
      <c r="E35" s="129">
        <v>8</v>
      </c>
      <c r="F35" s="129">
        <f>D35*E35</f>
        <v>8</v>
      </c>
      <c r="G35" s="128">
        <f>D35*E35*20</f>
        <v>160</v>
      </c>
      <c r="H35" s="128">
        <f>D35*E35*22</f>
        <v>176</v>
      </c>
      <c r="I35" s="56">
        <f>D35*E35*21</f>
        <v>168</v>
      </c>
      <c r="J35" s="5">
        <f>D35*E35*23</f>
        <v>184</v>
      </c>
      <c r="K35" s="8">
        <f>D35*E35*21</f>
        <v>168</v>
      </c>
      <c r="L35" s="8">
        <f>D35*E35*22</f>
        <v>176</v>
      </c>
      <c r="M35" s="8">
        <f>D35*E35*23</f>
        <v>184</v>
      </c>
      <c r="N35" s="8">
        <f>D35*E35*20</f>
        <v>160</v>
      </c>
      <c r="O35" s="8">
        <f>D35*E35*23</f>
        <v>184</v>
      </c>
      <c r="P35" s="8">
        <f>D35*E35*22</f>
        <v>176</v>
      </c>
      <c r="Q35" s="8">
        <f>D35*E35*21</f>
        <v>168</v>
      </c>
      <c r="R35" s="100">
        <f>SUM(G35:Q35)</f>
        <v>1904</v>
      </c>
      <c r="S35" s="119"/>
      <c r="T35" s="94"/>
      <c r="U35" s="95"/>
    </row>
    <row r="36" spans="1:21" s="96" customFormat="1" ht="12">
      <c r="A36" s="260"/>
      <c r="B36" s="231"/>
      <c r="C36" s="129" t="s">
        <v>107</v>
      </c>
      <c r="D36" s="129">
        <v>1</v>
      </c>
      <c r="E36" s="130">
        <v>7</v>
      </c>
      <c r="F36" s="130">
        <f>D36*E36</f>
        <v>7</v>
      </c>
      <c r="G36" s="128">
        <f>D36*E36*20</f>
        <v>140</v>
      </c>
      <c r="H36" s="128">
        <f>D36*E36*22</f>
        <v>154</v>
      </c>
      <c r="I36" s="56">
        <f>D36*E36*21</f>
        <v>147</v>
      </c>
      <c r="J36" s="5">
        <f>D36*E36*23</f>
        <v>161</v>
      </c>
      <c r="K36" s="8">
        <f>D36*E36*21</f>
        <v>147</v>
      </c>
      <c r="L36" s="8">
        <f>D36*E36*22</f>
        <v>154</v>
      </c>
      <c r="M36" s="8">
        <f>D36*E36*23</f>
        <v>161</v>
      </c>
      <c r="N36" s="8">
        <f>D36*E36*20</f>
        <v>140</v>
      </c>
      <c r="O36" s="8">
        <f>D36*E36*23</f>
        <v>161</v>
      </c>
      <c r="P36" s="8">
        <f>D36*E36*22</f>
        <v>154</v>
      </c>
      <c r="Q36" s="8">
        <f>D36*E36*21</f>
        <v>147</v>
      </c>
      <c r="R36" s="100">
        <f>SUM(G36:Q36)</f>
        <v>1666</v>
      </c>
      <c r="S36" s="119"/>
      <c r="T36" s="94"/>
      <c r="U36" s="95"/>
    </row>
    <row r="37" spans="1:21" s="96" customFormat="1" ht="12">
      <c r="A37" s="260"/>
      <c r="B37" s="231"/>
      <c r="C37" s="229" t="s">
        <v>21</v>
      </c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233"/>
      <c r="P37" s="233"/>
      <c r="Q37" s="253"/>
      <c r="R37" s="113"/>
      <c r="S37" s="119"/>
      <c r="T37" s="94"/>
      <c r="U37" s="95"/>
    </row>
    <row r="38" spans="1:21" s="96" customFormat="1" ht="12">
      <c r="A38" s="261"/>
      <c r="B38" s="232"/>
      <c r="C38" s="129" t="s">
        <v>29</v>
      </c>
      <c r="D38" s="101">
        <v>1</v>
      </c>
      <c r="E38" s="102">
        <v>4</v>
      </c>
      <c r="F38" s="102">
        <f>D38*E38</f>
        <v>4</v>
      </c>
      <c r="G38" s="131">
        <f>D38*E38*4</f>
        <v>16</v>
      </c>
      <c r="H38" s="131">
        <f>D38*E38*5</f>
        <v>20</v>
      </c>
      <c r="I38" s="56">
        <f>D38*E38*4</f>
        <v>16</v>
      </c>
      <c r="J38" s="5">
        <f>D38*E38*4</f>
        <v>16</v>
      </c>
      <c r="K38" s="111">
        <f>D38*E38*5</f>
        <v>20</v>
      </c>
      <c r="L38" s="111">
        <f>D38*E38*4</f>
        <v>16</v>
      </c>
      <c r="M38" s="111">
        <f>D38*E38*4</f>
        <v>16</v>
      </c>
      <c r="N38" s="111">
        <f>D38*E38*5</f>
        <v>20</v>
      </c>
      <c r="O38" s="111">
        <f>D38*E38*4</f>
        <v>16</v>
      </c>
      <c r="P38" s="111">
        <f>D38*E38*4</f>
        <v>16</v>
      </c>
      <c r="Q38" s="111">
        <f>D38*E38*5</f>
        <v>20</v>
      </c>
      <c r="R38" s="112">
        <f>SUM(G38:Q38)</f>
        <v>192</v>
      </c>
      <c r="S38" s="119"/>
      <c r="T38" s="94"/>
      <c r="U38" s="95"/>
    </row>
    <row r="39" spans="1:21" s="4" customFormat="1" ht="12" customHeight="1">
      <c r="A39" s="190">
        <v>7</v>
      </c>
      <c r="B39" s="245" t="s">
        <v>114</v>
      </c>
      <c r="C39" s="248" t="s">
        <v>20</v>
      </c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50"/>
      <c r="R39" s="127"/>
      <c r="S39" s="11"/>
    </row>
    <row r="40" spans="1:21" s="4" customFormat="1" ht="12">
      <c r="A40" s="191"/>
      <c r="B40" s="246"/>
      <c r="C40" s="128" t="s">
        <v>84</v>
      </c>
      <c r="D40" s="128">
        <v>1</v>
      </c>
      <c r="E40" s="128">
        <v>8</v>
      </c>
      <c r="F40" s="128">
        <f>D40*E40</f>
        <v>8</v>
      </c>
      <c r="G40" s="75">
        <f>D40*E40*19</f>
        <v>152</v>
      </c>
      <c r="H40" s="75">
        <f>D40*E40*19</f>
        <v>152</v>
      </c>
      <c r="I40" s="56">
        <f>D40*E40*21</f>
        <v>168</v>
      </c>
      <c r="J40" s="5">
        <f>D40*E40*22</f>
        <v>176</v>
      </c>
      <c r="K40" s="5">
        <f>D40*E40*21</f>
        <v>168</v>
      </c>
      <c r="L40" s="5">
        <f>D40*E40*22</f>
        <v>176</v>
      </c>
      <c r="M40" s="5">
        <f>D40*E40*23</f>
        <v>184</v>
      </c>
      <c r="N40" s="5">
        <f>D40*E40*20</f>
        <v>160</v>
      </c>
      <c r="O40" s="5">
        <f>D40*E40*22</f>
        <v>176</v>
      </c>
      <c r="P40" s="5">
        <f>D40*E40*20</f>
        <v>160</v>
      </c>
      <c r="Q40" s="5">
        <f>D40*E40*19</f>
        <v>152</v>
      </c>
      <c r="R40" s="5">
        <f>SUM(G40:Q40)</f>
        <v>1824</v>
      </c>
      <c r="S40" s="11"/>
    </row>
    <row r="41" spans="1:21" s="4" customFormat="1" ht="12">
      <c r="A41" s="191"/>
      <c r="B41" s="246"/>
      <c r="C41" s="263" t="s">
        <v>21</v>
      </c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132"/>
      <c r="S41" s="11"/>
    </row>
    <row r="42" spans="1:21" s="4" customFormat="1" ht="12">
      <c r="A42" s="192"/>
      <c r="B42" s="247"/>
      <c r="C42" s="128" t="s">
        <v>16</v>
      </c>
      <c r="D42" s="128">
        <v>1</v>
      </c>
      <c r="E42" s="75">
        <v>4</v>
      </c>
      <c r="F42" s="75">
        <f>D42*E42</f>
        <v>4</v>
      </c>
      <c r="G42" s="75">
        <f>D42*E42*4</f>
        <v>16</v>
      </c>
      <c r="H42" s="75">
        <f>D42*E42*5</f>
        <v>20</v>
      </c>
      <c r="I42" s="56">
        <f>D42*E42*4</f>
        <v>16</v>
      </c>
      <c r="J42" s="5">
        <f>D42*E42*4</f>
        <v>16</v>
      </c>
      <c r="K42" s="5">
        <f>D42*E42*5</f>
        <v>20</v>
      </c>
      <c r="L42" s="5">
        <f>D42*E42*4</f>
        <v>16</v>
      </c>
      <c r="M42" s="5">
        <f>D42*E42*4</f>
        <v>16</v>
      </c>
      <c r="N42" s="5">
        <f>D42*E42*4</f>
        <v>16</v>
      </c>
      <c r="O42" s="5">
        <f>D42*E42*3</f>
        <v>12</v>
      </c>
      <c r="P42" s="5">
        <f>D42*E42*4</f>
        <v>16</v>
      </c>
      <c r="Q42" s="5">
        <f>D42*E42*5</f>
        <v>20</v>
      </c>
      <c r="R42" s="5">
        <f>SUM(G42:Q42)</f>
        <v>184</v>
      </c>
      <c r="S42" s="11"/>
    </row>
    <row r="43" spans="1:21" s="96" customFormat="1" ht="12" customHeight="1">
      <c r="A43" s="224">
        <v>8</v>
      </c>
      <c r="B43" s="221" t="s">
        <v>115</v>
      </c>
      <c r="C43" s="229" t="s">
        <v>20</v>
      </c>
      <c r="D43" s="233"/>
      <c r="E43" s="233"/>
      <c r="F43" s="233"/>
      <c r="G43" s="233"/>
      <c r="H43" s="233"/>
      <c r="I43" s="233"/>
      <c r="J43" s="233"/>
      <c r="K43" s="233"/>
      <c r="L43" s="233"/>
      <c r="M43" s="233"/>
      <c r="N43" s="233"/>
      <c r="O43" s="233"/>
      <c r="P43" s="233"/>
      <c r="Q43" s="253"/>
      <c r="R43" s="133"/>
      <c r="S43" s="134"/>
      <c r="T43" s="135"/>
      <c r="U43" s="95"/>
    </row>
    <row r="44" spans="1:21" s="96" customFormat="1" ht="12" customHeight="1">
      <c r="A44" s="224"/>
      <c r="B44" s="228"/>
      <c r="C44" s="97" t="s">
        <v>87</v>
      </c>
      <c r="D44" s="97">
        <v>1</v>
      </c>
      <c r="E44" s="97">
        <v>8</v>
      </c>
      <c r="F44" s="97">
        <f>D44*E44</f>
        <v>8</v>
      </c>
      <c r="G44" s="98">
        <f>D44*E44*20</f>
        <v>160</v>
      </c>
      <c r="H44" s="98">
        <f>D44*E44*22</f>
        <v>176</v>
      </c>
      <c r="I44" s="99">
        <f>D44*E44*21</f>
        <v>168</v>
      </c>
      <c r="J44" s="8">
        <f>D44*E44*23</f>
        <v>184</v>
      </c>
      <c r="K44" s="8">
        <f>D44*E44*21</f>
        <v>168</v>
      </c>
      <c r="L44" s="8">
        <f>D44*E44*22</f>
        <v>176</v>
      </c>
      <c r="M44" s="8">
        <f>D44*E44*23</f>
        <v>184</v>
      </c>
      <c r="N44" s="8">
        <f>D44*E44*20</f>
        <v>160</v>
      </c>
      <c r="O44" s="8">
        <f>D44*E44*23</f>
        <v>184</v>
      </c>
      <c r="P44" s="8">
        <f>D44*E44*22</f>
        <v>176</v>
      </c>
      <c r="Q44" s="8">
        <f>D44*E44*21</f>
        <v>168</v>
      </c>
      <c r="R44" s="100">
        <f>SUM(G44:Q44)</f>
        <v>1904</v>
      </c>
      <c r="S44" s="93"/>
      <c r="T44" s="94"/>
      <c r="U44" s="95"/>
    </row>
    <row r="45" spans="1:21" s="96" customFormat="1" ht="12">
      <c r="A45" s="224"/>
      <c r="B45" s="228"/>
      <c r="C45" s="129" t="s">
        <v>107</v>
      </c>
      <c r="D45" s="129">
        <v>1</v>
      </c>
      <c r="E45" s="129">
        <v>7</v>
      </c>
      <c r="F45" s="129">
        <f>D45*E45</f>
        <v>7</v>
      </c>
      <c r="G45" s="128">
        <f>D45*E45*20</f>
        <v>140</v>
      </c>
      <c r="H45" s="128">
        <f>D45*E45*22</f>
        <v>154</v>
      </c>
      <c r="I45" s="56">
        <f>D45*E45*21</f>
        <v>147</v>
      </c>
      <c r="J45" s="5">
        <f>D45*E45*23</f>
        <v>161</v>
      </c>
      <c r="K45" s="8">
        <f>D45*E45*21</f>
        <v>147</v>
      </c>
      <c r="L45" s="8">
        <f>D45*E45*22</f>
        <v>154</v>
      </c>
      <c r="M45" s="8">
        <f>D45*E45*23</f>
        <v>161</v>
      </c>
      <c r="N45" s="8">
        <f>D45*E45*20</f>
        <v>140</v>
      </c>
      <c r="O45" s="8">
        <f>D45*E45*23</f>
        <v>161</v>
      </c>
      <c r="P45" s="8">
        <f>D45*E45*22</f>
        <v>154</v>
      </c>
      <c r="Q45" s="8">
        <f>D45*E45*21</f>
        <v>147</v>
      </c>
      <c r="R45" s="100">
        <f>SUM(G45:Q45)</f>
        <v>1666</v>
      </c>
      <c r="S45" s="93"/>
      <c r="T45" s="94"/>
      <c r="U45" s="95"/>
    </row>
    <row r="46" spans="1:21" s="96" customFormat="1" ht="12.75" customHeight="1">
      <c r="A46" s="224"/>
      <c r="B46" s="228"/>
      <c r="C46" s="229" t="s">
        <v>21</v>
      </c>
      <c r="D46" s="233"/>
      <c r="E46" s="233"/>
      <c r="F46" s="233"/>
      <c r="G46" s="233"/>
      <c r="H46" s="233"/>
      <c r="I46" s="233"/>
      <c r="J46" s="233"/>
      <c r="K46" s="233"/>
      <c r="L46" s="233"/>
      <c r="M46" s="233"/>
      <c r="N46" s="233"/>
      <c r="O46" s="233"/>
      <c r="P46" s="233"/>
      <c r="Q46" s="253"/>
      <c r="R46" s="113"/>
      <c r="S46" s="93"/>
      <c r="T46" s="94"/>
      <c r="U46" s="95"/>
    </row>
    <row r="47" spans="1:21" s="96" customFormat="1" ht="12">
      <c r="A47" s="224"/>
      <c r="B47" s="228"/>
      <c r="C47" s="129" t="s">
        <v>108</v>
      </c>
      <c r="D47" s="136">
        <v>1</v>
      </c>
      <c r="E47" s="129">
        <v>7</v>
      </c>
      <c r="F47" s="129">
        <f>D47*E47</f>
        <v>7</v>
      </c>
      <c r="G47" s="131">
        <f>D47*E47*4</f>
        <v>28</v>
      </c>
      <c r="H47" s="131">
        <f>D47*E47*5</f>
        <v>35</v>
      </c>
      <c r="I47" s="56">
        <f>D47*E47*4</f>
        <v>28</v>
      </c>
      <c r="J47" s="5">
        <f>D47*E47*4</f>
        <v>28</v>
      </c>
      <c r="K47" s="111">
        <f>D47*E47*5</f>
        <v>35</v>
      </c>
      <c r="L47" s="111">
        <f>D47*E47*4</f>
        <v>28</v>
      </c>
      <c r="M47" s="111">
        <f>D47*E47*4</f>
        <v>28</v>
      </c>
      <c r="N47" s="111">
        <f>D47*E47*5</f>
        <v>35</v>
      </c>
      <c r="O47" s="111">
        <f>D47*E47*4</f>
        <v>28</v>
      </c>
      <c r="P47" s="111">
        <f>D47*E47*4</f>
        <v>28</v>
      </c>
      <c r="Q47" s="111">
        <f>D47*E47*5</f>
        <v>35</v>
      </c>
      <c r="R47" s="112">
        <f>SUM(G47:Q47)</f>
        <v>336</v>
      </c>
      <c r="S47" s="93"/>
      <c r="T47" s="94"/>
      <c r="U47" s="95"/>
    </row>
    <row r="48" spans="1:21" s="96" customFormat="1" ht="12">
      <c r="A48" s="224"/>
      <c r="B48" s="228"/>
      <c r="C48" s="229" t="s">
        <v>22</v>
      </c>
      <c r="D48" s="233"/>
      <c r="E48" s="233"/>
      <c r="F48" s="233"/>
      <c r="G48" s="233"/>
      <c r="H48" s="233"/>
      <c r="I48" s="233"/>
      <c r="J48" s="233"/>
      <c r="K48" s="233"/>
      <c r="L48" s="233"/>
      <c r="M48" s="233"/>
      <c r="N48" s="233"/>
      <c r="O48" s="233"/>
      <c r="P48" s="233"/>
      <c r="Q48" s="253"/>
      <c r="R48" s="113"/>
      <c r="S48" s="93"/>
      <c r="T48" s="94"/>
      <c r="U48" s="95"/>
    </row>
    <row r="49" spans="1:21" s="96" customFormat="1" ht="12">
      <c r="A49" s="224"/>
      <c r="B49" s="222"/>
      <c r="C49" s="120" t="s">
        <v>108</v>
      </c>
      <c r="D49" s="120">
        <v>1</v>
      </c>
      <c r="E49" s="122">
        <v>7</v>
      </c>
      <c r="F49" s="122">
        <f>D49*E49</f>
        <v>7</v>
      </c>
      <c r="G49" s="72">
        <f>D49*E49*4</f>
        <v>28</v>
      </c>
      <c r="H49" s="72">
        <f>D49*E49*4</f>
        <v>28</v>
      </c>
      <c r="I49" s="56">
        <f>D49*E49*5</f>
        <v>35</v>
      </c>
      <c r="J49" s="5">
        <f>D49*E49*4</f>
        <v>28</v>
      </c>
      <c r="K49" s="5">
        <f>D49*E49*4</f>
        <v>28</v>
      </c>
      <c r="L49" s="5">
        <f>D49*E49*5</f>
        <v>35</v>
      </c>
      <c r="M49" s="5">
        <f>D49*E49*4</f>
        <v>28</v>
      </c>
      <c r="N49" s="5">
        <f>D49*E49*5</f>
        <v>35</v>
      </c>
      <c r="O49" s="5">
        <f>D49*E49*4</f>
        <v>28</v>
      </c>
      <c r="P49" s="5">
        <f>D49*E49*4</f>
        <v>28</v>
      </c>
      <c r="Q49" s="5">
        <f>D49*E49*5</f>
        <v>35</v>
      </c>
      <c r="R49" s="137">
        <f>SUM(G49:Q49)</f>
        <v>336</v>
      </c>
      <c r="S49" s="119"/>
      <c r="T49" s="94"/>
      <c r="U49" s="95"/>
    </row>
    <row r="50" spans="1:21" s="96" customFormat="1" ht="12" customHeight="1">
      <c r="A50" s="254">
        <v>9</v>
      </c>
      <c r="B50" s="257" t="s">
        <v>116</v>
      </c>
      <c r="C50" s="235" t="s">
        <v>20</v>
      </c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6"/>
      <c r="R50" s="113"/>
      <c r="S50" s="117"/>
      <c r="T50" s="118"/>
      <c r="U50" s="95"/>
    </row>
    <row r="51" spans="1:21" s="96" customFormat="1" ht="12">
      <c r="A51" s="255"/>
      <c r="B51" s="258"/>
      <c r="C51" s="120" t="s">
        <v>87</v>
      </c>
      <c r="D51" s="120">
        <v>2</v>
      </c>
      <c r="E51" s="120">
        <v>8</v>
      </c>
      <c r="F51" s="120">
        <f>D51*E51</f>
        <v>16</v>
      </c>
      <c r="G51" s="121">
        <f>D51*E51*20</f>
        <v>320</v>
      </c>
      <c r="H51" s="121">
        <f>D51*E51*22</f>
        <v>352</v>
      </c>
      <c r="I51" s="56">
        <f>D51*E51*21</f>
        <v>336</v>
      </c>
      <c r="J51" s="5">
        <f>D51*E51*23</f>
        <v>368</v>
      </c>
      <c r="K51" s="8">
        <f>D51*E51*21</f>
        <v>336</v>
      </c>
      <c r="L51" s="8">
        <f>D51*E51*22</f>
        <v>352</v>
      </c>
      <c r="M51" s="8">
        <f>D51*E51*23</f>
        <v>368</v>
      </c>
      <c r="N51" s="8">
        <f>D51*E51*20</f>
        <v>320</v>
      </c>
      <c r="O51" s="8">
        <f>D51*E51*23</f>
        <v>368</v>
      </c>
      <c r="P51" s="8">
        <f>D51*E51*22</f>
        <v>352</v>
      </c>
      <c r="Q51" s="8">
        <f>D51*E51*21</f>
        <v>336</v>
      </c>
      <c r="R51" s="100">
        <f>SUM(G51:Q51)</f>
        <v>3808</v>
      </c>
      <c r="S51" s="117" t="e">
        <f>#REF!*39</f>
        <v>#REF!</v>
      </c>
      <c r="T51" s="118"/>
      <c r="U51" s="95"/>
    </row>
    <row r="52" spans="1:21" s="96" customFormat="1" ht="12">
      <c r="A52" s="255"/>
      <c r="B52" s="258"/>
      <c r="C52" s="120" t="s">
        <v>107</v>
      </c>
      <c r="D52" s="120">
        <v>2</v>
      </c>
      <c r="E52" s="122">
        <v>7</v>
      </c>
      <c r="F52" s="122">
        <f>D52*E52</f>
        <v>14</v>
      </c>
      <c r="G52" s="121">
        <f>D52*E52*20</f>
        <v>280</v>
      </c>
      <c r="H52" s="121">
        <f>D52*E52*22</f>
        <v>308</v>
      </c>
      <c r="I52" s="56">
        <f>D52*E52*21</f>
        <v>294</v>
      </c>
      <c r="J52" s="5">
        <f>D52*E52*23</f>
        <v>322</v>
      </c>
      <c r="K52" s="8">
        <f>D52*E52*21</f>
        <v>294</v>
      </c>
      <c r="L52" s="8">
        <f>D52*E52*22</f>
        <v>308</v>
      </c>
      <c r="M52" s="8">
        <f>D52*E52*23</f>
        <v>322</v>
      </c>
      <c r="N52" s="8">
        <f>D52*E52*20</f>
        <v>280</v>
      </c>
      <c r="O52" s="8">
        <f>D52*E52*23</f>
        <v>322</v>
      </c>
      <c r="P52" s="8">
        <f>D52*E52*22</f>
        <v>308</v>
      </c>
      <c r="Q52" s="8">
        <f>D52*E52*21</f>
        <v>294</v>
      </c>
      <c r="R52" s="100">
        <f>SUM(G52:Q52)</f>
        <v>3332</v>
      </c>
      <c r="S52" s="117" t="e">
        <f>#REF!*39</f>
        <v>#REF!</v>
      </c>
      <c r="T52" s="118"/>
      <c r="U52" s="95"/>
    </row>
    <row r="53" spans="1:21" s="96" customFormat="1" ht="12">
      <c r="A53" s="255"/>
      <c r="B53" s="258"/>
      <c r="C53" s="235" t="s">
        <v>21</v>
      </c>
      <c r="D53" s="236"/>
      <c r="E53" s="236"/>
      <c r="F53" s="236"/>
      <c r="G53" s="236"/>
      <c r="H53" s="236"/>
      <c r="I53" s="236"/>
      <c r="J53" s="236"/>
      <c r="K53" s="236"/>
      <c r="L53" s="236"/>
      <c r="M53" s="236"/>
      <c r="N53" s="236"/>
      <c r="O53" s="236"/>
      <c r="P53" s="236"/>
      <c r="Q53" s="237"/>
      <c r="R53" s="113"/>
      <c r="S53" s="119"/>
      <c r="T53" s="94"/>
      <c r="U53" s="95"/>
    </row>
    <row r="54" spans="1:21" s="96" customFormat="1" ht="12">
      <c r="A54" s="256"/>
      <c r="B54" s="258"/>
      <c r="C54" s="120" t="s">
        <v>108</v>
      </c>
      <c r="D54" s="123">
        <v>1</v>
      </c>
      <c r="E54" s="124">
        <v>7</v>
      </c>
      <c r="F54" s="124">
        <f>D54*E54</f>
        <v>7</v>
      </c>
      <c r="G54" s="125">
        <f>D54*E54*4</f>
        <v>28</v>
      </c>
      <c r="H54" s="125">
        <f>D54*E54*5</f>
        <v>35</v>
      </c>
      <c r="I54" s="56">
        <f>D54*E54*4</f>
        <v>28</v>
      </c>
      <c r="J54" s="5">
        <f>D54*E54*4</f>
        <v>28</v>
      </c>
      <c r="K54" s="111">
        <f>D54*E54*5</f>
        <v>35</v>
      </c>
      <c r="L54" s="111">
        <f>D54*E54*4</f>
        <v>28</v>
      </c>
      <c r="M54" s="111">
        <f>D54*E54*4</f>
        <v>28</v>
      </c>
      <c r="N54" s="111">
        <f>D54*E54*5</f>
        <v>35</v>
      </c>
      <c r="O54" s="111">
        <f>D54*E54*4</f>
        <v>28</v>
      </c>
      <c r="P54" s="111">
        <f>D54*E54*4</f>
        <v>28</v>
      </c>
      <c r="Q54" s="111">
        <f>D54*E54*5</f>
        <v>35</v>
      </c>
      <c r="R54" s="112">
        <f>SUM(G54:Q54)</f>
        <v>336</v>
      </c>
      <c r="S54" s="119"/>
      <c r="T54" s="94"/>
      <c r="U54" s="95"/>
    </row>
    <row r="55" spans="1:21" s="96" customFormat="1" ht="12.75" customHeight="1">
      <c r="A55" s="222">
        <v>10</v>
      </c>
      <c r="B55" s="224" t="s">
        <v>117</v>
      </c>
      <c r="C55" s="235" t="s">
        <v>20</v>
      </c>
      <c r="D55" s="236"/>
      <c r="E55" s="236"/>
      <c r="F55" s="236"/>
      <c r="G55" s="236"/>
      <c r="H55" s="236"/>
      <c r="I55" s="236"/>
      <c r="J55" s="236"/>
      <c r="K55" s="236"/>
      <c r="L55" s="236"/>
      <c r="M55" s="236"/>
      <c r="N55" s="236"/>
      <c r="O55" s="236"/>
      <c r="P55" s="236"/>
      <c r="Q55" s="237"/>
      <c r="R55" s="113"/>
      <c r="S55" s="119"/>
      <c r="T55" s="94"/>
      <c r="U55" s="95"/>
    </row>
    <row r="56" spans="1:21" s="96" customFormat="1" ht="12.75" customHeight="1">
      <c r="A56" s="224"/>
      <c r="B56" s="224"/>
      <c r="C56" s="120" t="s">
        <v>87</v>
      </c>
      <c r="D56" s="120">
        <v>1</v>
      </c>
      <c r="E56" s="120">
        <v>8</v>
      </c>
      <c r="F56" s="120">
        <f>D56*E56</f>
        <v>8</v>
      </c>
      <c r="G56" s="121">
        <f>D56*E56*20</f>
        <v>160</v>
      </c>
      <c r="H56" s="121">
        <f>D56*E56*22</f>
        <v>176</v>
      </c>
      <c r="I56" s="56">
        <f>D56*E56*21</f>
        <v>168</v>
      </c>
      <c r="J56" s="5">
        <f>D56*E56*23</f>
        <v>184</v>
      </c>
      <c r="K56" s="8">
        <f>D56*E56*21</f>
        <v>168</v>
      </c>
      <c r="L56" s="8">
        <f>D56*E56*22</f>
        <v>176</v>
      </c>
      <c r="M56" s="8">
        <f>D56*E56*23</f>
        <v>184</v>
      </c>
      <c r="N56" s="8">
        <f>D56*E56*20</f>
        <v>160</v>
      </c>
      <c r="O56" s="8">
        <f>D56*E56*23</f>
        <v>184</v>
      </c>
      <c r="P56" s="8">
        <f>D56*E56*22</f>
        <v>176</v>
      </c>
      <c r="Q56" s="8">
        <f>D56*E56*21</f>
        <v>168</v>
      </c>
      <c r="R56" s="100">
        <f>SUM(G56:Q56)</f>
        <v>1904</v>
      </c>
      <c r="S56" s="93"/>
      <c r="T56" s="94"/>
      <c r="U56" s="95"/>
    </row>
    <row r="57" spans="1:21" s="96" customFormat="1" ht="12">
      <c r="A57" s="224"/>
      <c r="B57" s="224"/>
      <c r="C57" s="120" t="s">
        <v>107</v>
      </c>
      <c r="D57" s="120">
        <v>1</v>
      </c>
      <c r="E57" s="122">
        <v>7</v>
      </c>
      <c r="F57" s="122">
        <f>D57*E57</f>
        <v>7</v>
      </c>
      <c r="G57" s="121">
        <f>D57*E57*20</f>
        <v>140</v>
      </c>
      <c r="H57" s="121">
        <f>D57*E57*22</f>
        <v>154</v>
      </c>
      <c r="I57" s="56">
        <f>D57*E57*21</f>
        <v>147</v>
      </c>
      <c r="J57" s="5">
        <f>D57*E57*23</f>
        <v>161</v>
      </c>
      <c r="K57" s="8">
        <f>D57*E57*21</f>
        <v>147</v>
      </c>
      <c r="L57" s="8">
        <f>D57*E57*22</f>
        <v>154</v>
      </c>
      <c r="M57" s="8">
        <f>D57*E57*23</f>
        <v>161</v>
      </c>
      <c r="N57" s="8">
        <f>D57*E57*20</f>
        <v>140</v>
      </c>
      <c r="O57" s="8">
        <f>D57*E57*23</f>
        <v>161</v>
      </c>
      <c r="P57" s="8">
        <f>D57*E57*22</f>
        <v>154</v>
      </c>
      <c r="Q57" s="8">
        <f>D57*E57*21</f>
        <v>147</v>
      </c>
      <c r="R57" s="100">
        <f>SUM(G57:Q57)</f>
        <v>1666</v>
      </c>
      <c r="S57" s="93"/>
      <c r="T57" s="94"/>
      <c r="U57" s="95"/>
    </row>
    <row r="58" spans="1:21" s="96" customFormat="1" ht="12">
      <c r="A58" s="224"/>
      <c r="B58" s="224"/>
      <c r="C58" s="235" t="s">
        <v>21</v>
      </c>
      <c r="D58" s="236"/>
      <c r="E58" s="236"/>
      <c r="F58" s="236"/>
      <c r="G58" s="236"/>
      <c r="H58" s="236"/>
      <c r="I58" s="236"/>
      <c r="J58" s="236"/>
      <c r="K58" s="236"/>
      <c r="L58" s="236"/>
      <c r="M58" s="236"/>
      <c r="N58" s="236"/>
      <c r="O58" s="236"/>
      <c r="P58" s="236"/>
      <c r="Q58" s="237"/>
      <c r="R58" s="113"/>
      <c r="S58" s="93"/>
      <c r="T58" s="94"/>
      <c r="U58" s="95"/>
    </row>
    <row r="59" spans="1:21" s="96" customFormat="1" ht="12">
      <c r="A59" s="224"/>
      <c r="B59" s="224"/>
      <c r="C59" s="120" t="s">
        <v>29</v>
      </c>
      <c r="D59" s="121">
        <v>1</v>
      </c>
      <c r="E59" s="122">
        <v>4</v>
      </c>
      <c r="F59" s="122">
        <f>D59*E59</f>
        <v>4</v>
      </c>
      <c r="G59" s="125">
        <f>D59*E59*4</f>
        <v>16</v>
      </c>
      <c r="H59" s="125">
        <f>D59*E59*5</f>
        <v>20</v>
      </c>
      <c r="I59" s="56">
        <f>D59*E59*4</f>
        <v>16</v>
      </c>
      <c r="J59" s="5">
        <f>D59*E59*4</f>
        <v>16</v>
      </c>
      <c r="K59" s="111">
        <f>D59*E59*5</f>
        <v>20</v>
      </c>
      <c r="L59" s="111">
        <f>D59*E59*4</f>
        <v>16</v>
      </c>
      <c r="M59" s="111">
        <f>D59*E59*4</f>
        <v>16</v>
      </c>
      <c r="N59" s="111">
        <f>D59*E59*5</f>
        <v>20</v>
      </c>
      <c r="O59" s="111">
        <f>D59*E59*4</f>
        <v>16</v>
      </c>
      <c r="P59" s="111">
        <f>D59*E59*4</f>
        <v>16</v>
      </c>
      <c r="Q59" s="111">
        <f>D59*E59*5</f>
        <v>20</v>
      </c>
      <c r="R59" s="112">
        <f>SUM(G59:Q59)</f>
        <v>192</v>
      </c>
      <c r="S59" s="93"/>
      <c r="T59" s="94"/>
      <c r="U59" s="95"/>
    </row>
    <row r="60" spans="1:21" s="96" customFormat="1" ht="12.75" customHeight="1">
      <c r="A60" s="223">
        <v>11</v>
      </c>
      <c r="B60" s="224" t="s">
        <v>118</v>
      </c>
      <c r="C60" s="229" t="s">
        <v>20</v>
      </c>
      <c r="D60" s="233"/>
      <c r="E60" s="233"/>
      <c r="F60" s="233"/>
      <c r="G60" s="233"/>
      <c r="H60" s="233"/>
      <c r="I60" s="233"/>
      <c r="J60" s="233"/>
      <c r="K60" s="233"/>
      <c r="L60" s="233"/>
      <c r="M60" s="233"/>
      <c r="N60" s="233"/>
      <c r="O60" s="233"/>
      <c r="P60" s="233"/>
      <c r="Q60" s="253"/>
      <c r="R60" s="113"/>
      <c r="S60" s="138"/>
      <c r="T60" s="135"/>
      <c r="U60" s="95"/>
    </row>
    <row r="61" spans="1:21" s="96" customFormat="1" ht="12">
      <c r="A61" s="223"/>
      <c r="B61" s="224"/>
      <c r="C61" s="129" t="s">
        <v>87</v>
      </c>
      <c r="D61" s="129">
        <v>1</v>
      </c>
      <c r="E61" s="129">
        <v>8</v>
      </c>
      <c r="F61" s="129">
        <f>D61*E61</f>
        <v>8</v>
      </c>
      <c r="G61" s="128">
        <f>D61*E61*20</f>
        <v>160</v>
      </c>
      <c r="H61" s="128">
        <f>D61*E61*22</f>
        <v>176</v>
      </c>
      <c r="I61" s="56">
        <f>D61*E61*21</f>
        <v>168</v>
      </c>
      <c r="J61" s="5">
        <f>D61*E61*23</f>
        <v>184</v>
      </c>
      <c r="K61" s="8">
        <f>D61*E61*21</f>
        <v>168</v>
      </c>
      <c r="L61" s="8">
        <f>D61*E61*22</f>
        <v>176</v>
      </c>
      <c r="M61" s="8">
        <f>D61*E61*23</f>
        <v>184</v>
      </c>
      <c r="N61" s="8">
        <f>D61*E61*20</f>
        <v>160</v>
      </c>
      <c r="O61" s="8">
        <f>D61*E61*23</f>
        <v>184</v>
      </c>
      <c r="P61" s="8">
        <f>D61*E61*22</f>
        <v>176</v>
      </c>
      <c r="Q61" s="8">
        <f>D61*E61*21</f>
        <v>168</v>
      </c>
      <c r="R61" s="100">
        <f>SUM(G61:Q61)</f>
        <v>1904</v>
      </c>
      <c r="S61" s="119"/>
      <c r="T61" s="94"/>
      <c r="U61" s="95"/>
    </row>
    <row r="62" spans="1:21" s="96" customFormat="1" ht="12">
      <c r="A62" s="223"/>
      <c r="B62" s="224"/>
      <c r="C62" s="129" t="s">
        <v>107</v>
      </c>
      <c r="D62" s="129">
        <v>1</v>
      </c>
      <c r="E62" s="130">
        <v>7</v>
      </c>
      <c r="F62" s="130">
        <f>D62*E62</f>
        <v>7</v>
      </c>
      <c r="G62" s="128">
        <f>D62*E62*20</f>
        <v>140</v>
      </c>
      <c r="H62" s="128">
        <f>D62*E62*22</f>
        <v>154</v>
      </c>
      <c r="I62" s="56">
        <f>D62*E62*21</f>
        <v>147</v>
      </c>
      <c r="J62" s="5">
        <f>D62*E62*23</f>
        <v>161</v>
      </c>
      <c r="K62" s="8">
        <f>D62*E62*21</f>
        <v>147</v>
      </c>
      <c r="L62" s="8">
        <f>D62*E62*22</f>
        <v>154</v>
      </c>
      <c r="M62" s="8">
        <f>D62*E62*23</f>
        <v>161</v>
      </c>
      <c r="N62" s="8">
        <f>D62*E62*20</f>
        <v>140</v>
      </c>
      <c r="O62" s="8">
        <f>D62*E62*23</f>
        <v>161</v>
      </c>
      <c r="P62" s="8">
        <f>D62*E62*22</f>
        <v>154</v>
      </c>
      <c r="Q62" s="8">
        <f>D62*E62*21</f>
        <v>147</v>
      </c>
      <c r="R62" s="100">
        <f>SUM(G62:Q62)</f>
        <v>1666</v>
      </c>
      <c r="S62" s="119"/>
      <c r="T62" s="94"/>
      <c r="U62" s="95"/>
    </row>
    <row r="63" spans="1:21" s="96" customFormat="1" ht="12">
      <c r="A63" s="223"/>
      <c r="B63" s="224"/>
      <c r="C63" s="229" t="s">
        <v>21</v>
      </c>
      <c r="D63" s="233"/>
      <c r="E63" s="233"/>
      <c r="F63" s="233"/>
      <c r="G63" s="233"/>
      <c r="H63" s="233"/>
      <c r="I63" s="233"/>
      <c r="J63" s="233"/>
      <c r="K63" s="233"/>
      <c r="L63" s="233"/>
      <c r="M63" s="233"/>
      <c r="N63" s="233"/>
      <c r="O63" s="233"/>
      <c r="P63" s="233"/>
      <c r="Q63" s="253"/>
      <c r="R63" s="113"/>
      <c r="S63" s="119"/>
      <c r="T63" s="94"/>
      <c r="U63" s="95"/>
    </row>
    <row r="64" spans="1:21" s="96" customFormat="1" ht="12">
      <c r="A64" s="223"/>
      <c r="B64" s="224"/>
      <c r="C64" s="129" t="s">
        <v>29</v>
      </c>
      <c r="D64" s="128">
        <v>1</v>
      </c>
      <c r="E64" s="130">
        <v>4</v>
      </c>
      <c r="F64" s="130">
        <f>D64*E64</f>
        <v>4</v>
      </c>
      <c r="G64" s="131">
        <f>D64*E64*4</f>
        <v>16</v>
      </c>
      <c r="H64" s="131">
        <f>D64*E64*5</f>
        <v>20</v>
      </c>
      <c r="I64" s="56">
        <f>D64*E64*4</f>
        <v>16</v>
      </c>
      <c r="J64" s="5">
        <f>D64*E64*4</f>
        <v>16</v>
      </c>
      <c r="K64" s="111">
        <f>D64*E64*5</f>
        <v>20</v>
      </c>
      <c r="L64" s="111">
        <f>D64*E64*4</f>
        <v>16</v>
      </c>
      <c r="M64" s="111">
        <f>D64*E64*4</f>
        <v>16</v>
      </c>
      <c r="N64" s="111">
        <f>D64*E64*5</f>
        <v>20</v>
      </c>
      <c r="O64" s="111">
        <f>D64*E64*4</f>
        <v>16</v>
      </c>
      <c r="P64" s="111">
        <f>D64*E64*4</f>
        <v>16</v>
      </c>
      <c r="Q64" s="111">
        <f>D64*E64*5</f>
        <v>20</v>
      </c>
      <c r="R64" s="112">
        <f>SUM(G64:Q64)</f>
        <v>192</v>
      </c>
      <c r="S64" s="119"/>
      <c r="T64" s="94"/>
      <c r="U64" s="95"/>
    </row>
    <row r="65" spans="1:21" s="96" customFormat="1" ht="12.75" customHeight="1">
      <c r="A65" s="219">
        <v>12</v>
      </c>
      <c r="B65" s="221" t="s">
        <v>119</v>
      </c>
      <c r="C65" s="229" t="s">
        <v>20</v>
      </c>
      <c r="D65" s="233"/>
      <c r="E65" s="233"/>
      <c r="F65" s="233"/>
      <c r="G65" s="233"/>
      <c r="H65" s="233"/>
      <c r="I65" s="233"/>
      <c r="J65" s="233"/>
      <c r="K65" s="233"/>
      <c r="L65" s="233"/>
      <c r="M65" s="233"/>
      <c r="N65" s="233"/>
      <c r="O65" s="233"/>
      <c r="P65" s="233"/>
      <c r="Q65" s="253"/>
      <c r="R65" s="113"/>
      <c r="S65" s="119"/>
      <c r="T65" s="94"/>
      <c r="U65" s="95"/>
    </row>
    <row r="66" spans="1:21" s="96" customFormat="1" ht="12">
      <c r="A66" s="234"/>
      <c r="B66" s="228"/>
      <c r="C66" s="129" t="s">
        <v>87</v>
      </c>
      <c r="D66" s="129">
        <v>1</v>
      </c>
      <c r="E66" s="129">
        <v>8</v>
      </c>
      <c r="F66" s="129">
        <f>D66*E66</f>
        <v>8</v>
      </c>
      <c r="G66" s="128">
        <f>D66*E66*20</f>
        <v>160</v>
      </c>
      <c r="H66" s="128">
        <f>D66*E66*22</f>
        <v>176</v>
      </c>
      <c r="I66" s="56">
        <f>D66*E66*21</f>
        <v>168</v>
      </c>
      <c r="J66" s="5">
        <f>D66*E66*23</f>
        <v>184</v>
      </c>
      <c r="K66" s="8">
        <f>D66*E66*21</f>
        <v>168</v>
      </c>
      <c r="L66" s="8">
        <f>D66*E66*22</f>
        <v>176</v>
      </c>
      <c r="M66" s="8">
        <f>D66*E66*23</f>
        <v>184</v>
      </c>
      <c r="N66" s="8">
        <f>D66*E66*20</f>
        <v>160</v>
      </c>
      <c r="O66" s="8">
        <f>D66*E66*23</f>
        <v>184</v>
      </c>
      <c r="P66" s="8">
        <f>D66*E66*22</f>
        <v>176</v>
      </c>
      <c r="Q66" s="8">
        <f>D66*E66*21</f>
        <v>168</v>
      </c>
      <c r="R66" s="100">
        <f>SUM(G66:Q66)</f>
        <v>1904</v>
      </c>
      <c r="S66" s="119"/>
      <c r="T66" s="94"/>
      <c r="U66" s="95"/>
    </row>
    <row r="67" spans="1:21" s="96" customFormat="1" ht="12">
      <c r="A67" s="234"/>
      <c r="B67" s="228"/>
      <c r="C67" s="129" t="s">
        <v>107</v>
      </c>
      <c r="D67" s="129">
        <v>1</v>
      </c>
      <c r="E67" s="130">
        <v>7</v>
      </c>
      <c r="F67" s="130">
        <f>D67*E67</f>
        <v>7</v>
      </c>
      <c r="G67" s="128">
        <f>D67*E67*20</f>
        <v>140</v>
      </c>
      <c r="H67" s="128">
        <f>D67*E67*22</f>
        <v>154</v>
      </c>
      <c r="I67" s="56">
        <f>D67*E67*21</f>
        <v>147</v>
      </c>
      <c r="J67" s="5">
        <f>D67*E67*23</f>
        <v>161</v>
      </c>
      <c r="K67" s="8">
        <f>D67*E67*21</f>
        <v>147</v>
      </c>
      <c r="L67" s="8">
        <f>D67*E67*22</f>
        <v>154</v>
      </c>
      <c r="M67" s="8">
        <f>D67*E67*23</f>
        <v>161</v>
      </c>
      <c r="N67" s="8">
        <f>D67*E67*20</f>
        <v>140</v>
      </c>
      <c r="O67" s="8">
        <f>D67*E67*23</f>
        <v>161</v>
      </c>
      <c r="P67" s="8">
        <f>D67*E67*22</f>
        <v>154</v>
      </c>
      <c r="Q67" s="8">
        <f>D67*E67*21</f>
        <v>147</v>
      </c>
      <c r="R67" s="100">
        <f>SUM(G67:Q67)</f>
        <v>1666</v>
      </c>
      <c r="S67" s="119"/>
      <c r="T67" s="94"/>
      <c r="U67" s="95"/>
    </row>
    <row r="68" spans="1:21" s="96" customFormat="1" ht="12">
      <c r="A68" s="234"/>
      <c r="B68" s="228"/>
      <c r="C68" s="229" t="s">
        <v>21</v>
      </c>
      <c r="D68" s="233"/>
      <c r="E68" s="233"/>
      <c r="F68" s="233"/>
      <c r="G68" s="233"/>
      <c r="H68" s="233"/>
      <c r="I68" s="233"/>
      <c r="J68" s="233"/>
      <c r="K68" s="233"/>
      <c r="L68" s="233"/>
      <c r="M68" s="233"/>
      <c r="N68" s="233"/>
      <c r="O68" s="233"/>
      <c r="P68" s="233"/>
      <c r="Q68" s="233"/>
      <c r="R68" s="113"/>
      <c r="S68" s="119"/>
      <c r="T68" s="94"/>
      <c r="U68" s="95"/>
    </row>
    <row r="69" spans="1:21" s="96" customFormat="1" ht="12">
      <c r="A69" s="234"/>
      <c r="B69" s="228"/>
      <c r="C69" s="101" t="s">
        <v>108</v>
      </c>
      <c r="D69" s="101">
        <v>1</v>
      </c>
      <c r="E69" s="102">
        <v>7</v>
      </c>
      <c r="F69" s="102">
        <f>D69*E69</f>
        <v>7</v>
      </c>
      <c r="G69" s="131">
        <f>D69*E69*4</f>
        <v>28</v>
      </c>
      <c r="H69" s="131">
        <f>D69*E69*5</f>
        <v>35</v>
      </c>
      <c r="I69" s="56">
        <f>D69*E69*4</f>
        <v>28</v>
      </c>
      <c r="J69" s="5">
        <f>D69*E69*4</f>
        <v>28</v>
      </c>
      <c r="K69" s="111">
        <f>D69*E69*5</f>
        <v>35</v>
      </c>
      <c r="L69" s="111">
        <f>D69*E69*4</f>
        <v>28</v>
      </c>
      <c r="M69" s="111">
        <f>D69*E69*4</f>
        <v>28</v>
      </c>
      <c r="N69" s="111">
        <f>D69*E69*5</f>
        <v>35</v>
      </c>
      <c r="O69" s="111">
        <f>D69*E69*4</f>
        <v>28</v>
      </c>
      <c r="P69" s="111">
        <f>D69*E69*4</f>
        <v>28</v>
      </c>
      <c r="Q69" s="111">
        <f>D69*E69*5</f>
        <v>35</v>
      </c>
      <c r="R69" s="112">
        <f>SUM(G69:Q69)</f>
        <v>336</v>
      </c>
      <c r="S69" s="119"/>
      <c r="T69" s="94"/>
      <c r="U69" s="95"/>
    </row>
    <row r="70" spans="1:21" s="96" customFormat="1">
      <c r="A70" s="234"/>
      <c r="B70" s="228"/>
      <c r="C70" s="229" t="s">
        <v>22</v>
      </c>
      <c r="D70" s="233"/>
      <c r="E70" s="233"/>
      <c r="F70" s="233"/>
      <c r="G70" s="233"/>
      <c r="H70" s="233"/>
      <c r="I70" s="233"/>
      <c r="J70" s="233"/>
      <c r="K70" s="233"/>
      <c r="L70" s="233"/>
      <c r="M70" s="233"/>
      <c r="N70" s="233"/>
      <c r="O70" s="233"/>
      <c r="P70" s="233"/>
      <c r="Q70" s="253"/>
      <c r="R70" s="92"/>
      <c r="S70" s="119"/>
      <c r="T70" s="94"/>
      <c r="U70" s="95"/>
    </row>
    <row r="71" spans="1:21" s="96" customFormat="1" ht="12">
      <c r="A71" s="220"/>
      <c r="B71" s="222"/>
      <c r="C71" s="129" t="s">
        <v>108</v>
      </c>
      <c r="D71" s="129">
        <v>1</v>
      </c>
      <c r="E71" s="129">
        <v>7</v>
      </c>
      <c r="F71" s="102">
        <f>D71*E71</f>
        <v>7</v>
      </c>
      <c r="G71" s="131">
        <f>D71*E71*4</f>
        <v>28</v>
      </c>
      <c r="H71" s="131">
        <f>D71*E71*4</f>
        <v>28</v>
      </c>
      <c r="I71" s="56">
        <f>D71*E71*5</f>
        <v>35</v>
      </c>
      <c r="J71" s="5">
        <f>D71*E71*4</f>
        <v>28</v>
      </c>
      <c r="K71" s="111">
        <f>D71*E71*4</f>
        <v>28</v>
      </c>
      <c r="L71" s="111">
        <f>D71*E71*5</f>
        <v>35</v>
      </c>
      <c r="M71" s="111">
        <f>D71*E71*4</f>
        <v>28</v>
      </c>
      <c r="N71" s="111">
        <f>D71*E71*5</f>
        <v>35</v>
      </c>
      <c r="O71" s="111">
        <f>D71*E71*4</f>
        <v>28</v>
      </c>
      <c r="P71" s="111">
        <f>D71*E71*4</f>
        <v>28</v>
      </c>
      <c r="Q71" s="111">
        <f>D71*E71*5</f>
        <v>35</v>
      </c>
      <c r="R71" s="112">
        <f>SUM(G71:Q71)</f>
        <v>336</v>
      </c>
      <c r="S71" s="119"/>
      <c r="T71" s="94"/>
      <c r="U71" s="95"/>
    </row>
    <row r="72" spans="1:21" s="96" customFormat="1" ht="12.75" customHeight="1">
      <c r="A72" s="223">
        <v>13</v>
      </c>
      <c r="B72" s="224" t="s">
        <v>120</v>
      </c>
      <c r="C72" s="229" t="s">
        <v>20</v>
      </c>
      <c r="D72" s="233"/>
      <c r="E72" s="233"/>
      <c r="F72" s="233"/>
      <c r="G72" s="233"/>
      <c r="H72" s="233"/>
      <c r="I72" s="233"/>
      <c r="J72" s="233"/>
      <c r="K72" s="233"/>
      <c r="L72" s="233"/>
      <c r="M72" s="233"/>
      <c r="N72" s="233"/>
      <c r="O72" s="233"/>
      <c r="P72" s="233"/>
      <c r="Q72" s="253"/>
      <c r="R72" s="113"/>
      <c r="S72" s="138"/>
      <c r="T72" s="135"/>
      <c r="U72" s="95"/>
    </row>
    <row r="73" spans="1:21" s="96" customFormat="1" ht="12">
      <c r="A73" s="223"/>
      <c r="B73" s="224"/>
      <c r="C73" s="129" t="s">
        <v>87</v>
      </c>
      <c r="D73" s="129">
        <v>1</v>
      </c>
      <c r="E73" s="129">
        <v>8</v>
      </c>
      <c r="F73" s="102">
        <f>D73*E73</f>
        <v>8</v>
      </c>
      <c r="G73" s="128">
        <f>D73*E73*20</f>
        <v>160</v>
      </c>
      <c r="H73" s="128">
        <f>D73*E73*22</f>
        <v>176</v>
      </c>
      <c r="I73" s="56">
        <f>D73*E73*21</f>
        <v>168</v>
      </c>
      <c r="J73" s="5">
        <f>D73*E73*23</f>
        <v>184</v>
      </c>
      <c r="K73" s="8">
        <f>D73*E73*21</f>
        <v>168</v>
      </c>
      <c r="L73" s="8">
        <f>D73*E73*22</f>
        <v>176</v>
      </c>
      <c r="M73" s="8">
        <f>D73*E73*23</f>
        <v>184</v>
      </c>
      <c r="N73" s="8">
        <f>D73*E73*20</f>
        <v>160</v>
      </c>
      <c r="O73" s="8">
        <f>D73*E73*23</f>
        <v>184</v>
      </c>
      <c r="P73" s="8">
        <f>D73*E73*22</f>
        <v>176</v>
      </c>
      <c r="Q73" s="8">
        <f>D73*E73*21</f>
        <v>168</v>
      </c>
      <c r="R73" s="100">
        <f>SUM(G73:Q73)</f>
        <v>1904</v>
      </c>
      <c r="S73" s="119"/>
      <c r="T73" s="94"/>
      <c r="U73" s="95"/>
    </row>
    <row r="74" spans="1:21" s="96" customFormat="1" ht="12">
      <c r="A74" s="223"/>
      <c r="B74" s="224"/>
      <c r="C74" s="129" t="s">
        <v>107</v>
      </c>
      <c r="D74" s="129">
        <v>1</v>
      </c>
      <c r="E74" s="130">
        <v>7</v>
      </c>
      <c r="F74" s="102">
        <f>D74*E74</f>
        <v>7</v>
      </c>
      <c r="G74" s="128">
        <f>D74*E74*20</f>
        <v>140</v>
      </c>
      <c r="H74" s="128">
        <f>D74*E74*22</f>
        <v>154</v>
      </c>
      <c r="I74" s="56">
        <f>D74*E74*21</f>
        <v>147</v>
      </c>
      <c r="J74" s="5">
        <f>D74*E74*23</f>
        <v>161</v>
      </c>
      <c r="K74" s="8">
        <f>D74*E74*21</f>
        <v>147</v>
      </c>
      <c r="L74" s="8">
        <f>D74*E74*22</f>
        <v>154</v>
      </c>
      <c r="M74" s="8">
        <f>D74*E74*23</f>
        <v>161</v>
      </c>
      <c r="N74" s="8">
        <f>D74*E74*20</f>
        <v>140</v>
      </c>
      <c r="O74" s="8">
        <f>D74*E74*23</f>
        <v>161</v>
      </c>
      <c r="P74" s="8">
        <f>D74*E74*22</f>
        <v>154</v>
      </c>
      <c r="Q74" s="8">
        <f>D74*E74*21</f>
        <v>147</v>
      </c>
      <c r="R74" s="100">
        <f>SUM(G74:Q74)</f>
        <v>1666</v>
      </c>
      <c r="S74" s="119"/>
      <c r="T74" s="94"/>
      <c r="U74" s="95"/>
    </row>
    <row r="75" spans="1:21" s="96" customFormat="1" ht="12">
      <c r="A75" s="223"/>
      <c r="B75" s="224"/>
      <c r="C75" s="229" t="s">
        <v>21</v>
      </c>
      <c r="D75" s="233"/>
      <c r="E75" s="233"/>
      <c r="F75" s="233"/>
      <c r="G75" s="233"/>
      <c r="H75" s="233"/>
      <c r="I75" s="233"/>
      <c r="J75" s="233"/>
      <c r="K75" s="233"/>
      <c r="L75" s="233"/>
      <c r="M75" s="233"/>
      <c r="N75" s="233"/>
      <c r="O75" s="233"/>
      <c r="P75" s="233"/>
      <c r="Q75" s="253"/>
      <c r="R75" s="113"/>
      <c r="S75" s="119"/>
      <c r="T75" s="94"/>
      <c r="U75" s="95"/>
    </row>
    <row r="76" spans="1:21" s="96" customFormat="1" ht="12">
      <c r="A76" s="223"/>
      <c r="B76" s="224"/>
      <c r="C76" s="129" t="s">
        <v>29</v>
      </c>
      <c r="D76" s="129">
        <v>1</v>
      </c>
      <c r="E76" s="130">
        <v>4</v>
      </c>
      <c r="F76" s="102">
        <f>D76*E76</f>
        <v>4</v>
      </c>
      <c r="G76" s="131">
        <f>D76*E76*4</f>
        <v>16</v>
      </c>
      <c r="H76" s="131">
        <f>D76*E76*5</f>
        <v>20</v>
      </c>
      <c r="I76" s="56">
        <f>D76*E76*4</f>
        <v>16</v>
      </c>
      <c r="J76" s="5">
        <f>D76*E76*4</f>
        <v>16</v>
      </c>
      <c r="K76" s="111">
        <f>D76*E76*5</f>
        <v>20</v>
      </c>
      <c r="L76" s="111">
        <f>D76*E76*4</f>
        <v>16</v>
      </c>
      <c r="M76" s="111">
        <f>D76*E76*4</f>
        <v>16</v>
      </c>
      <c r="N76" s="111">
        <f>D76*E76*5</f>
        <v>20</v>
      </c>
      <c r="O76" s="111">
        <f>D76*E76*4</f>
        <v>16</v>
      </c>
      <c r="P76" s="111">
        <f>D76*E76*4</f>
        <v>16</v>
      </c>
      <c r="Q76" s="111">
        <f>D76*E76*5</f>
        <v>20</v>
      </c>
      <c r="R76" s="112">
        <f>SUM(G76:Q76)</f>
        <v>192</v>
      </c>
      <c r="S76" s="119"/>
      <c r="T76" s="94"/>
      <c r="U76" s="95"/>
    </row>
    <row r="77" spans="1:21" s="96" customFormat="1" ht="12.75" customHeight="1">
      <c r="A77" s="223">
        <v>14</v>
      </c>
      <c r="B77" s="222" t="s">
        <v>121</v>
      </c>
      <c r="C77" s="229" t="s">
        <v>20</v>
      </c>
      <c r="D77" s="233"/>
      <c r="E77" s="233"/>
      <c r="F77" s="233"/>
      <c r="G77" s="233"/>
      <c r="H77" s="233"/>
      <c r="I77" s="233"/>
      <c r="J77" s="233"/>
      <c r="K77" s="233"/>
      <c r="L77" s="233"/>
      <c r="M77" s="233"/>
      <c r="N77" s="233"/>
      <c r="O77" s="233"/>
      <c r="P77" s="233"/>
      <c r="Q77" s="233"/>
      <c r="R77" s="113"/>
      <c r="S77" s="119"/>
      <c r="T77" s="94"/>
      <c r="U77" s="95"/>
    </row>
    <row r="78" spans="1:21" s="96" customFormat="1" ht="12">
      <c r="A78" s="223"/>
      <c r="B78" s="224"/>
      <c r="C78" s="120" t="s">
        <v>87</v>
      </c>
      <c r="D78" s="120">
        <v>2</v>
      </c>
      <c r="E78" s="120">
        <v>8</v>
      </c>
      <c r="F78" s="124">
        <f>D78*E78</f>
        <v>16</v>
      </c>
      <c r="G78" s="121">
        <f>D78*E78*20</f>
        <v>320</v>
      </c>
      <c r="H78" s="121">
        <f>D78*E78*22</f>
        <v>352</v>
      </c>
      <c r="I78" s="56">
        <f>D78*E78*21</f>
        <v>336</v>
      </c>
      <c r="J78" s="5">
        <f>D78*E78*23</f>
        <v>368</v>
      </c>
      <c r="K78" s="8">
        <f>D78*E78*21</f>
        <v>336</v>
      </c>
      <c r="L78" s="8">
        <f>D78*E78*22</f>
        <v>352</v>
      </c>
      <c r="M78" s="8">
        <f>D78*E78*23</f>
        <v>368</v>
      </c>
      <c r="N78" s="8">
        <f>D78*E78*20</f>
        <v>320</v>
      </c>
      <c r="O78" s="8">
        <f>D78*E78*23</f>
        <v>368</v>
      </c>
      <c r="P78" s="8">
        <f>D78*E78*22</f>
        <v>352</v>
      </c>
      <c r="Q78" s="8">
        <f>D78*E78*21</f>
        <v>336</v>
      </c>
      <c r="R78" s="100">
        <f>SUM(G78:Q78)</f>
        <v>3808</v>
      </c>
      <c r="S78" s="119"/>
      <c r="T78" s="94"/>
      <c r="U78" s="95"/>
    </row>
    <row r="79" spans="1:21" s="96" customFormat="1" ht="12">
      <c r="A79" s="223"/>
      <c r="B79" s="224"/>
      <c r="C79" s="120" t="s">
        <v>107</v>
      </c>
      <c r="D79" s="120">
        <v>2</v>
      </c>
      <c r="E79" s="122">
        <v>7</v>
      </c>
      <c r="F79" s="124">
        <f>D79*E79</f>
        <v>14</v>
      </c>
      <c r="G79" s="121">
        <f>D79*E79*20</f>
        <v>280</v>
      </c>
      <c r="H79" s="121">
        <f>D79*E79*22</f>
        <v>308</v>
      </c>
      <c r="I79" s="56">
        <f>D79*E79*21</f>
        <v>294</v>
      </c>
      <c r="J79" s="5">
        <f>D79*E79*23</f>
        <v>322</v>
      </c>
      <c r="K79" s="8">
        <f>D79*E79*21</f>
        <v>294</v>
      </c>
      <c r="L79" s="8">
        <f>D79*E79*22</f>
        <v>308</v>
      </c>
      <c r="M79" s="8">
        <f>D79*E79*23</f>
        <v>322</v>
      </c>
      <c r="N79" s="8">
        <f>D79*E79*20</f>
        <v>280</v>
      </c>
      <c r="O79" s="8">
        <f>D79*E79*23</f>
        <v>322</v>
      </c>
      <c r="P79" s="8">
        <f>D79*E79*22</f>
        <v>308</v>
      </c>
      <c r="Q79" s="8">
        <f>D79*E79*21</f>
        <v>294</v>
      </c>
      <c r="R79" s="100">
        <f>SUM(G79:Q79)</f>
        <v>3332</v>
      </c>
      <c r="S79" s="119"/>
      <c r="T79" s="94"/>
      <c r="U79" s="95"/>
    </row>
    <row r="80" spans="1:21" s="96" customFormat="1" ht="12">
      <c r="A80" s="223"/>
      <c r="B80" s="224"/>
      <c r="C80" s="235" t="s">
        <v>21</v>
      </c>
      <c r="D80" s="236"/>
      <c r="E80" s="236"/>
      <c r="F80" s="236"/>
      <c r="G80" s="236"/>
      <c r="H80" s="236"/>
      <c r="I80" s="236"/>
      <c r="J80" s="236"/>
      <c r="K80" s="236"/>
      <c r="L80" s="236"/>
      <c r="M80" s="236"/>
      <c r="N80" s="236"/>
      <c r="O80" s="236"/>
      <c r="P80" s="236"/>
      <c r="Q80" s="237"/>
      <c r="R80" s="113"/>
      <c r="S80" s="119"/>
      <c r="T80" s="94"/>
      <c r="U80" s="95"/>
    </row>
    <row r="81" spans="1:21" s="96" customFormat="1" ht="12">
      <c r="A81" s="223"/>
      <c r="B81" s="224"/>
      <c r="C81" s="120" t="s">
        <v>108</v>
      </c>
      <c r="D81" s="120">
        <v>1</v>
      </c>
      <c r="E81" s="122">
        <v>7</v>
      </c>
      <c r="F81" s="124">
        <f>D81*E81</f>
        <v>7</v>
      </c>
      <c r="G81" s="125">
        <f>D81*E81*4</f>
        <v>28</v>
      </c>
      <c r="H81" s="125">
        <f>D81*E81*5</f>
        <v>35</v>
      </c>
      <c r="I81" s="56">
        <f>D81*E81*4</f>
        <v>28</v>
      </c>
      <c r="J81" s="5">
        <f>D81*E81*4</f>
        <v>28</v>
      </c>
      <c r="K81" s="111">
        <f>D81*E81*5</f>
        <v>35</v>
      </c>
      <c r="L81" s="111">
        <f>D81*E81*4</f>
        <v>28</v>
      </c>
      <c r="M81" s="111">
        <f>D81*E81*4</f>
        <v>28</v>
      </c>
      <c r="N81" s="111">
        <f>D81*E81*5</f>
        <v>35</v>
      </c>
      <c r="O81" s="111">
        <f>D81*E81*4</f>
        <v>28</v>
      </c>
      <c r="P81" s="111">
        <f>D81*E81*4</f>
        <v>28</v>
      </c>
      <c r="Q81" s="111">
        <f>D81*E81*5</f>
        <v>35</v>
      </c>
      <c r="R81" s="112">
        <f>SUM(G81:Q81)</f>
        <v>336</v>
      </c>
      <c r="S81" s="119"/>
      <c r="T81" s="94"/>
      <c r="U81" s="95"/>
    </row>
    <row r="82" spans="1:21" s="96" customFormat="1" ht="12">
      <c r="A82" s="223"/>
      <c r="B82" s="224"/>
      <c r="C82" s="235" t="s">
        <v>22</v>
      </c>
      <c r="D82" s="236"/>
      <c r="E82" s="236"/>
      <c r="F82" s="236"/>
      <c r="G82" s="236"/>
      <c r="H82" s="236"/>
      <c r="I82" s="236"/>
      <c r="J82" s="236"/>
      <c r="K82" s="236"/>
      <c r="L82" s="236"/>
      <c r="M82" s="236"/>
      <c r="N82" s="236"/>
      <c r="O82" s="236"/>
      <c r="P82" s="236"/>
      <c r="Q82" s="237"/>
      <c r="R82" s="113"/>
      <c r="S82" s="119"/>
      <c r="T82" s="94"/>
      <c r="U82" s="95"/>
    </row>
    <row r="83" spans="1:21" s="96" customFormat="1" ht="12">
      <c r="A83" s="223"/>
      <c r="B83" s="224"/>
      <c r="C83" s="123" t="s">
        <v>108</v>
      </c>
      <c r="D83" s="123">
        <v>1</v>
      </c>
      <c r="E83" s="123">
        <v>7</v>
      </c>
      <c r="F83" s="124">
        <f>D83*E83</f>
        <v>7</v>
      </c>
      <c r="G83" s="125">
        <f>D83*E83*4</f>
        <v>28</v>
      </c>
      <c r="H83" s="125">
        <f>D83*E83*4</f>
        <v>28</v>
      </c>
      <c r="I83" s="56">
        <f>D83*E83*5</f>
        <v>35</v>
      </c>
      <c r="J83" s="5">
        <f>D83*E83*4</f>
        <v>28</v>
      </c>
      <c r="K83" s="111">
        <f>D83*E83*4</f>
        <v>28</v>
      </c>
      <c r="L83" s="111">
        <f>D83*E83*5</f>
        <v>35</v>
      </c>
      <c r="M83" s="111">
        <f>D83*E83*4</f>
        <v>28</v>
      </c>
      <c r="N83" s="111">
        <f>D83*E83*5</f>
        <v>35</v>
      </c>
      <c r="O83" s="111">
        <f>D83*E83*4</f>
        <v>28</v>
      </c>
      <c r="P83" s="111">
        <f>D83*E83*4</f>
        <v>28</v>
      </c>
      <c r="Q83" s="111">
        <f>D83*E83*5</f>
        <v>35</v>
      </c>
      <c r="R83" s="112">
        <f>SUM(G83:Q83)</f>
        <v>336</v>
      </c>
      <c r="S83" s="139"/>
      <c r="T83" s="140"/>
      <c r="U83" s="95"/>
    </row>
    <row r="84" spans="1:21" s="96" customFormat="1" ht="12.75" customHeight="1">
      <c r="A84" s="223">
        <v>15</v>
      </c>
      <c r="B84" s="224" t="s">
        <v>122</v>
      </c>
      <c r="C84" s="235" t="s">
        <v>20</v>
      </c>
      <c r="D84" s="236"/>
      <c r="E84" s="236"/>
      <c r="F84" s="236"/>
      <c r="G84" s="236"/>
      <c r="H84" s="236"/>
      <c r="I84" s="236"/>
      <c r="J84" s="236"/>
      <c r="K84" s="236"/>
      <c r="L84" s="236"/>
      <c r="M84" s="236"/>
      <c r="N84" s="236"/>
      <c r="O84" s="236"/>
      <c r="P84" s="236"/>
      <c r="Q84" s="237"/>
      <c r="R84" s="113"/>
      <c r="S84" s="119"/>
      <c r="T84" s="94"/>
    </row>
    <row r="85" spans="1:21" s="96" customFormat="1" ht="12">
      <c r="A85" s="223"/>
      <c r="B85" s="224"/>
      <c r="C85" s="120" t="s">
        <v>87</v>
      </c>
      <c r="D85" s="120">
        <v>1</v>
      </c>
      <c r="E85" s="120">
        <v>8</v>
      </c>
      <c r="F85" s="124">
        <f>D85*E85</f>
        <v>8</v>
      </c>
      <c r="G85" s="121">
        <f>D85*E85*20</f>
        <v>160</v>
      </c>
      <c r="H85" s="121">
        <f>D85*E85*22</f>
        <v>176</v>
      </c>
      <c r="I85" s="56">
        <f>D85*E85*21</f>
        <v>168</v>
      </c>
      <c r="J85" s="5">
        <f>D85*E85*23</f>
        <v>184</v>
      </c>
      <c r="K85" s="8">
        <f>D85*E85*21</f>
        <v>168</v>
      </c>
      <c r="L85" s="8">
        <f>D85*E85*22</f>
        <v>176</v>
      </c>
      <c r="M85" s="8">
        <f>D85*E85*23</f>
        <v>184</v>
      </c>
      <c r="N85" s="8">
        <f>D85*E85*20</f>
        <v>160</v>
      </c>
      <c r="O85" s="8">
        <f>D85*E85*23</f>
        <v>184</v>
      </c>
      <c r="P85" s="8">
        <f>D85*E85*22</f>
        <v>176</v>
      </c>
      <c r="Q85" s="8">
        <f>D85*E85*21</f>
        <v>168</v>
      </c>
      <c r="R85" s="100">
        <f>SUM(G85:Q85)</f>
        <v>1904</v>
      </c>
      <c r="S85" s="119"/>
      <c r="T85" s="94"/>
    </row>
    <row r="86" spans="1:21" s="96" customFormat="1" ht="12">
      <c r="A86" s="223"/>
      <c r="B86" s="224"/>
      <c r="C86" s="120" t="s">
        <v>107</v>
      </c>
      <c r="D86" s="120">
        <v>1</v>
      </c>
      <c r="E86" s="122">
        <v>7</v>
      </c>
      <c r="F86" s="124">
        <f>D86*E86</f>
        <v>7</v>
      </c>
      <c r="G86" s="121">
        <f>D86*E86*20</f>
        <v>140</v>
      </c>
      <c r="H86" s="121">
        <f>D86*E86*22</f>
        <v>154</v>
      </c>
      <c r="I86" s="56">
        <f>D86*E86*21</f>
        <v>147</v>
      </c>
      <c r="J86" s="5">
        <f>D86*E86*23</f>
        <v>161</v>
      </c>
      <c r="K86" s="8">
        <f>D86*E86*21</f>
        <v>147</v>
      </c>
      <c r="L86" s="8">
        <f>D86*E86*22</f>
        <v>154</v>
      </c>
      <c r="M86" s="8">
        <f>D86*E86*23</f>
        <v>161</v>
      </c>
      <c r="N86" s="8">
        <f>D86*E86*20</f>
        <v>140</v>
      </c>
      <c r="O86" s="8">
        <f>D86*E86*23</f>
        <v>161</v>
      </c>
      <c r="P86" s="8">
        <f>D86*E86*22</f>
        <v>154</v>
      </c>
      <c r="Q86" s="8">
        <f>D86*E86*21</f>
        <v>147</v>
      </c>
      <c r="R86" s="100">
        <f>SUM(G86:Q86)</f>
        <v>1666</v>
      </c>
      <c r="S86" s="119"/>
      <c r="T86" s="94"/>
    </row>
    <row r="87" spans="1:21" s="96" customFormat="1" ht="12">
      <c r="A87" s="223"/>
      <c r="B87" s="224"/>
      <c r="C87" s="235" t="s">
        <v>21</v>
      </c>
      <c r="D87" s="236"/>
      <c r="E87" s="236"/>
      <c r="F87" s="236"/>
      <c r="G87" s="236"/>
      <c r="H87" s="236"/>
      <c r="I87" s="236"/>
      <c r="J87" s="236"/>
      <c r="K87" s="236"/>
      <c r="L87" s="236"/>
      <c r="M87" s="236"/>
      <c r="N87" s="236"/>
      <c r="O87" s="236"/>
      <c r="P87" s="236"/>
      <c r="Q87" s="237"/>
      <c r="R87" s="113"/>
      <c r="S87" s="119"/>
      <c r="T87" s="94"/>
    </row>
    <row r="88" spans="1:21" s="96" customFormat="1" ht="12">
      <c r="A88" s="223"/>
      <c r="B88" s="224"/>
      <c r="C88" s="120" t="s">
        <v>108</v>
      </c>
      <c r="D88" s="120">
        <v>1</v>
      </c>
      <c r="E88" s="122">
        <v>7</v>
      </c>
      <c r="F88" s="124">
        <f>D88*E88</f>
        <v>7</v>
      </c>
      <c r="G88" s="125">
        <f>D88*E88*4</f>
        <v>28</v>
      </c>
      <c r="H88" s="125">
        <f>D88*E88*5</f>
        <v>35</v>
      </c>
      <c r="I88" s="56">
        <f>D88*E88*4</f>
        <v>28</v>
      </c>
      <c r="J88" s="5">
        <f>D88*E88*4</f>
        <v>28</v>
      </c>
      <c r="K88" s="111">
        <f>D88*E88*5</f>
        <v>35</v>
      </c>
      <c r="L88" s="111">
        <f>D88*E88*4</f>
        <v>28</v>
      </c>
      <c r="M88" s="111">
        <f>D88*E88*4</f>
        <v>28</v>
      </c>
      <c r="N88" s="111">
        <f>D88*E88*5</f>
        <v>35</v>
      </c>
      <c r="O88" s="111">
        <f>D88*E88*4</f>
        <v>28</v>
      </c>
      <c r="P88" s="111">
        <f>D88*E88*4</f>
        <v>28</v>
      </c>
      <c r="Q88" s="111">
        <f>D88*E88*5</f>
        <v>35</v>
      </c>
      <c r="R88" s="112">
        <f>SUM(G88:Q88)</f>
        <v>336</v>
      </c>
      <c r="S88" s="119"/>
      <c r="T88" s="94"/>
    </row>
    <row r="89" spans="1:21" s="96" customFormat="1" ht="12.75" customHeight="1">
      <c r="A89" s="219">
        <v>16</v>
      </c>
      <c r="B89" s="239" t="s">
        <v>123</v>
      </c>
      <c r="C89" s="235" t="s">
        <v>20</v>
      </c>
      <c r="D89" s="236"/>
      <c r="E89" s="236"/>
      <c r="F89" s="236"/>
      <c r="G89" s="236"/>
      <c r="H89" s="236"/>
      <c r="I89" s="236"/>
      <c r="J89" s="236"/>
      <c r="K89" s="236"/>
      <c r="L89" s="236"/>
      <c r="M89" s="236"/>
      <c r="N89" s="236"/>
      <c r="O89" s="236"/>
      <c r="P89" s="236"/>
      <c r="Q89" s="237"/>
      <c r="R89" s="113"/>
      <c r="S89" s="93"/>
      <c r="T89" s="94"/>
      <c r="U89" s="95"/>
    </row>
    <row r="90" spans="1:21" s="96" customFormat="1" ht="12">
      <c r="A90" s="234"/>
      <c r="B90" s="228"/>
      <c r="C90" s="141" t="s">
        <v>87</v>
      </c>
      <c r="D90" s="141">
        <v>1</v>
      </c>
      <c r="E90" s="141">
        <v>8</v>
      </c>
      <c r="F90" s="124">
        <f>D90*E90</f>
        <v>8</v>
      </c>
      <c r="G90" s="142">
        <f>D90*E90*20</f>
        <v>160</v>
      </c>
      <c r="H90" s="142">
        <f>D90*E90*22</f>
        <v>176</v>
      </c>
      <c r="I90" s="99">
        <f>D90*E90*21</f>
        <v>168</v>
      </c>
      <c r="J90" s="8">
        <f>D90*E90*23</f>
        <v>184</v>
      </c>
      <c r="K90" s="8">
        <f>D90*E90*21</f>
        <v>168</v>
      </c>
      <c r="L90" s="8">
        <f>D90*E90*22</f>
        <v>176</v>
      </c>
      <c r="M90" s="8">
        <f>D90*E90*23</f>
        <v>184</v>
      </c>
      <c r="N90" s="8">
        <f>D90*E90*20</f>
        <v>160</v>
      </c>
      <c r="O90" s="8">
        <f>D90*E90*23</f>
        <v>184</v>
      </c>
      <c r="P90" s="8">
        <f>D90*E90*22</f>
        <v>176</v>
      </c>
      <c r="Q90" s="8">
        <f>D90*E90*21</f>
        <v>168</v>
      </c>
      <c r="R90" s="100">
        <f>SUM(G90:Q90)</f>
        <v>1904</v>
      </c>
      <c r="S90" s="93"/>
      <c r="T90" s="94"/>
      <c r="U90" s="95"/>
    </row>
    <row r="91" spans="1:21" s="96" customFormat="1" ht="12">
      <c r="A91" s="234"/>
      <c r="B91" s="228"/>
      <c r="C91" s="123" t="s">
        <v>107</v>
      </c>
      <c r="D91" s="123">
        <v>1</v>
      </c>
      <c r="E91" s="124">
        <v>7</v>
      </c>
      <c r="F91" s="124">
        <f>D91*E91</f>
        <v>7</v>
      </c>
      <c r="G91" s="126">
        <f>D91*E91*20</f>
        <v>140</v>
      </c>
      <c r="H91" s="126">
        <f>D91*E91*22</f>
        <v>154</v>
      </c>
      <c r="I91" s="104">
        <f>D91*E91*21</f>
        <v>147</v>
      </c>
      <c r="J91" s="105">
        <f>D91*E91*23</f>
        <v>161</v>
      </c>
      <c r="K91" s="8">
        <f>D91*E91*21</f>
        <v>147</v>
      </c>
      <c r="L91" s="8">
        <f>D91*E91*22</f>
        <v>154</v>
      </c>
      <c r="M91" s="8">
        <f>D91*E91*23</f>
        <v>161</v>
      </c>
      <c r="N91" s="8">
        <f>D91*E91*20</f>
        <v>140</v>
      </c>
      <c r="O91" s="8">
        <f>D91*E91*23</f>
        <v>161</v>
      </c>
      <c r="P91" s="8">
        <f>D91*E91*22</f>
        <v>154</v>
      </c>
      <c r="Q91" s="8">
        <f>D91*E91*21</f>
        <v>147</v>
      </c>
      <c r="R91" s="112">
        <f>SUM(G91:Q91)</f>
        <v>1666</v>
      </c>
      <c r="S91" s="93"/>
      <c r="T91" s="94"/>
      <c r="U91" s="95"/>
    </row>
    <row r="92" spans="1:21" s="96" customFormat="1" ht="12">
      <c r="A92" s="234"/>
      <c r="B92" s="240"/>
      <c r="C92" s="235" t="s">
        <v>21</v>
      </c>
      <c r="D92" s="236"/>
      <c r="E92" s="236"/>
      <c r="F92" s="236"/>
      <c r="G92" s="236"/>
      <c r="H92" s="236"/>
      <c r="I92" s="236"/>
      <c r="J92" s="236"/>
      <c r="K92" s="236"/>
      <c r="L92" s="236"/>
      <c r="M92" s="236"/>
      <c r="N92" s="236"/>
      <c r="O92" s="236"/>
      <c r="P92" s="236"/>
      <c r="Q92" s="237"/>
      <c r="R92" s="113"/>
      <c r="S92" s="93"/>
      <c r="T92" s="94"/>
      <c r="U92" s="95"/>
    </row>
    <row r="93" spans="1:21" s="96" customFormat="1" ht="12">
      <c r="A93" s="234"/>
      <c r="B93" s="228"/>
      <c r="C93" s="107" t="s">
        <v>108</v>
      </c>
      <c r="D93" s="107">
        <v>1</v>
      </c>
      <c r="E93" s="108">
        <v>7</v>
      </c>
      <c r="F93" s="102">
        <f>D93*E93</f>
        <v>7</v>
      </c>
      <c r="G93" s="109">
        <f>D93*E93*4</f>
        <v>28</v>
      </c>
      <c r="H93" s="109">
        <f>D93*E93*5</f>
        <v>35</v>
      </c>
      <c r="I93" s="110">
        <f>D93*E93*4</f>
        <v>28</v>
      </c>
      <c r="J93" s="111">
        <f>D93*E93*4</f>
        <v>28</v>
      </c>
      <c r="K93" s="111">
        <f>D93*E93*5</f>
        <v>35</v>
      </c>
      <c r="L93" s="111">
        <f>D93*E93*4</f>
        <v>28</v>
      </c>
      <c r="M93" s="111">
        <f>D93*E93*4</f>
        <v>28</v>
      </c>
      <c r="N93" s="111">
        <f>D93*E93*5</f>
        <v>35</v>
      </c>
      <c r="O93" s="111">
        <f>D93*E93*4</f>
        <v>28</v>
      </c>
      <c r="P93" s="111">
        <f>D93*E93*4</f>
        <v>28</v>
      </c>
      <c r="Q93" s="111">
        <f>D93*E93*5</f>
        <v>35</v>
      </c>
      <c r="R93" s="112">
        <f>SUM(G93:Q93)</f>
        <v>336</v>
      </c>
      <c r="S93" s="93"/>
      <c r="T93" s="94"/>
      <c r="U93" s="95"/>
    </row>
    <row r="94" spans="1:21" s="4" customFormat="1" ht="12.75" customHeight="1">
      <c r="A94" s="265">
        <v>17</v>
      </c>
      <c r="B94" s="268" t="s">
        <v>124</v>
      </c>
      <c r="C94" s="270" t="s">
        <v>125</v>
      </c>
      <c r="D94" s="271"/>
      <c r="E94" s="271"/>
      <c r="F94" s="271"/>
      <c r="G94" s="271"/>
      <c r="H94" s="271"/>
      <c r="I94" s="271"/>
      <c r="J94" s="271"/>
      <c r="K94" s="271"/>
      <c r="L94" s="271"/>
      <c r="M94" s="271"/>
      <c r="N94" s="271"/>
      <c r="O94" s="271"/>
      <c r="P94" s="271"/>
      <c r="Q94" s="272"/>
      <c r="R94" s="143"/>
      <c r="S94" s="144"/>
      <c r="T94" s="145"/>
      <c r="U94" s="3"/>
    </row>
    <row r="95" spans="1:21" s="4" customFormat="1" ht="12">
      <c r="A95" s="266"/>
      <c r="B95" s="269"/>
      <c r="C95" s="75" t="s">
        <v>126</v>
      </c>
      <c r="D95" s="128">
        <v>1</v>
      </c>
      <c r="E95" s="75">
        <v>8</v>
      </c>
      <c r="F95" s="131">
        <f>D95*E95</f>
        <v>8</v>
      </c>
      <c r="G95" s="75">
        <f>D95*E95*19</f>
        <v>152</v>
      </c>
      <c r="H95" s="75">
        <f>D95*E95*19</f>
        <v>152</v>
      </c>
      <c r="I95" s="56">
        <f>D95*E95*21</f>
        <v>168</v>
      </c>
      <c r="J95" s="5">
        <f>D95*E95*22</f>
        <v>176</v>
      </c>
      <c r="K95" s="5">
        <f>D95*E95*21</f>
        <v>168</v>
      </c>
      <c r="L95" s="5">
        <f>D95*E95*22</f>
        <v>176</v>
      </c>
      <c r="M95" s="5">
        <f>D95*E95*23</f>
        <v>184</v>
      </c>
      <c r="N95" s="5">
        <f>D95*E95*20</f>
        <v>160</v>
      </c>
      <c r="O95" s="5">
        <f>D95*E95*22</f>
        <v>176</v>
      </c>
      <c r="P95" s="5">
        <f>D95*E95*20</f>
        <v>160</v>
      </c>
      <c r="Q95" s="5">
        <f>D95*E95*19</f>
        <v>152</v>
      </c>
      <c r="R95" s="5">
        <f>SUM(G95:Q95)</f>
        <v>1824</v>
      </c>
      <c r="S95" s="144"/>
      <c r="T95" s="145"/>
      <c r="U95" s="3"/>
    </row>
    <row r="96" spans="1:21" s="4" customFormat="1" ht="12">
      <c r="A96" s="266"/>
      <c r="B96" s="269"/>
      <c r="C96" s="270" t="s">
        <v>127</v>
      </c>
      <c r="D96" s="271"/>
      <c r="E96" s="271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1"/>
      <c r="Q96" s="272"/>
      <c r="R96" s="143"/>
      <c r="S96" s="144"/>
      <c r="T96" s="145"/>
      <c r="U96" s="3"/>
    </row>
    <row r="97" spans="1:21" s="4" customFormat="1" ht="12">
      <c r="A97" s="266"/>
      <c r="B97" s="269"/>
      <c r="C97" s="128" t="s">
        <v>25</v>
      </c>
      <c r="D97" s="128">
        <v>1</v>
      </c>
      <c r="E97" s="75">
        <v>4</v>
      </c>
      <c r="F97" s="131">
        <f>D97*E97</f>
        <v>4</v>
      </c>
      <c r="G97" s="75">
        <f>D97*E97*4</f>
        <v>16</v>
      </c>
      <c r="H97" s="75">
        <f>D97*E97*5</f>
        <v>20</v>
      </c>
      <c r="I97" s="56">
        <f>D97*E97*4</f>
        <v>16</v>
      </c>
      <c r="J97" s="5">
        <f>D97*E97*3</f>
        <v>12</v>
      </c>
      <c r="K97" s="5">
        <f>D97*E97*5</f>
        <v>20</v>
      </c>
      <c r="L97" s="5">
        <f>D97*E97*4</f>
        <v>16</v>
      </c>
      <c r="M97" s="5">
        <f>D97*E97*4</f>
        <v>16</v>
      </c>
      <c r="N97" s="5">
        <f>D97*E97*4</f>
        <v>16</v>
      </c>
      <c r="O97" s="5">
        <f>D97*E97*3</f>
        <v>12</v>
      </c>
      <c r="P97" s="5">
        <f>D97*E97*4</f>
        <v>16</v>
      </c>
      <c r="Q97" s="5">
        <f>D97*E97*5</f>
        <v>20</v>
      </c>
      <c r="R97" s="5">
        <f>SUM(G97:Q97)</f>
        <v>180</v>
      </c>
      <c r="S97" s="144"/>
      <c r="T97" s="145"/>
      <c r="U97" s="3"/>
    </row>
    <row r="98" spans="1:21" s="4" customFormat="1" ht="12.75" customHeight="1">
      <c r="A98" s="213">
        <v>18</v>
      </c>
      <c r="B98" s="218" t="s">
        <v>128</v>
      </c>
      <c r="C98" s="264" t="s">
        <v>125</v>
      </c>
      <c r="D98" s="264"/>
      <c r="E98" s="264"/>
      <c r="F98" s="264"/>
      <c r="G98" s="264"/>
      <c r="H98" s="264"/>
      <c r="I98" s="264"/>
      <c r="J98" s="264"/>
      <c r="K98" s="264"/>
      <c r="L98" s="264"/>
      <c r="M98" s="264"/>
      <c r="N98" s="264"/>
      <c r="O98" s="264"/>
      <c r="P98" s="264"/>
      <c r="Q98" s="264"/>
      <c r="R98" s="146"/>
      <c r="S98" s="144"/>
      <c r="T98" s="145"/>
      <c r="U98" s="3"/>
    </row>
    <row r="99" spans="1:21" s="4" customFormat="1" ht="12">
      <c r="A99" s="213"/>
      <c r="B99" s="218"/>
      <c r="C99" s="75" t="s">
        <v>126</v>
      </c>
      <c r="D99" s="128">
        <v>1</v>
      </c>
      <c r="E99" s="75">
        <v>8</v>
      </c>
      <c r="F99" s="75">
        <f>D99*E99</f>
        <v>8</v>
      </c>
      <c r="G99" s="75">
        <f>D99*E99*19</f>
        <v>152</v>
      </c>
      <c r="H99" s="75">
        <f>D99*E99*19</f>
        <v>152</v>
      </c>
      <c r="I99" s="56">
        <f>D99*E99*21</f>
        <v>168</v>
      </c>
      <c r="J99" s="5">
        <f>D99*E99*22</f>
        <v>176</v>
      </c>
      <c r="K99" s="5">
        <f>D99*E99*21</f>
        <v>168</v>
      </c>
      <c r="L99" s="5">
        <f>D99*E99*22</f>
        <v>176</v>
      </c>
      <c r="M99" s="5">
        <f>D99*E99*23</f>
        <v>184</v>
      </c>
      <c r="N99" s="5">
        <f>D99*E99*20</f>
        <v>160</v>
      </c>
      <c r="O99" s="5">
        <f>D99*E99*22</f>
        <v>176</v>
      </c>
      <c r="P99" s="5">
        <f>D99*E99*20</f>
        <v>160</v>
      </c>
      <c r="Q99" s="5">
        <f>D99*E99*19</f>
        <v>152</v>
      </c>
      <c r="R99" s="5">
        <f>SUM(G99:Q99)</f>
        <v>1824</v>
      </c>
      <c r="S99" s="144"/>
      <c r="T99" s="145"/>
      <c r="U99" s="3"/>
    </row>
    <row r="100" spans="1:21" s="4" customFormat="1" ht="12">
      <c r="A100" s="213"/>
      <c r="B100" s="218"/>
      <c r="C100" s="264" t="s">
        <v>127</v>
      </c>
      <c r="D100" s="264"/>
      <c r="E100" s="264"/>
      <c r="F100" s="264"/>
      <c r="G100" s="264"/>
      <c r="H100" s="264"/>
      <c r="I100" s="264"/>
      <c r="J100" s="264"/>
      <c r="K100" s="264"/>
      <c r="L100" s="264"/>
      <c r="M100" s="264"/>
      <c r="N100" s="264"/>
      <c r="O100" s="264"/>
      <c r="P100" s="264"/>
      <c r="Q100" s="264"/>
      <c r="R100" s="146"/>
      <c r="S100" s="144"/>
      <c r="T100" s="145"/>
      <c r="U100" s="3"/>
    </row>
    <row r="101" spans="1:21" s="4" customFormat="1" ht="12">
      <c r="A101" s="213"/>
      <c r="B101" s="218"/>
      <c r="C101" s="128" t="s">
        <v>25</v>
      </c>
      <c r="D101" s="128">
        <v>1</v>
      </c>
      <c r="E101" s="75">
        <v>4</v>
      </c>
      <c r="F101" s="75">
        <f>D101*E101</f>
        <v>4</v>
      </c>
      <c r="G101" s="75">
        <f>D101*E101*4</f>
        <v>16</v>
      </c>
      <c r="H101" s="75">
        <f>D101*E101*5</f>
        <v>20</v>
      </c>
      <c r="I101" s="56">
        <f>D101*E101*4</f>
        <v>16</v>
      </c>
      <c r="J101" s="5">
        <f>D101*E101*3</f>
        <v>12</v>
      </c>
      <c r="K101" s="5">
        <f>D101*E101*5</f>
        <v>20</v>
      </c>
      <c r="L101" s="5">
        <f>D101*E101*4</f>
        <v>16</v>
      </c>
      <c r="M101" s="5">
        <f>D101*E101*4</f>
        <v>16</v>
      </c>
      <c r="N101" s="5">
        <f>D101*E101*4</f>
        <v>16</v>
      </c>
      <c r="O101" s="5">
        <f>D101*E101*3</f>
        <v>12</v>
      </c>
      <c r="P101" s="5">
        <f>D101*E101*4</f>
        <v>16</v>
      </c>
      <c r="Q101" s="5">
        <f>D101*E101*5</f>
        <v>20</v>
      </c>
      <c r="R101" s="5">
        <f>SUM(G101:Q101)</f>
        <v>180</v>
      </c>
      <c r="S101" s="144"/>
      <c r="T101" s="145"/>
      <c r="U101" s="3"/>
    </row>
    <row r="102" spans="1:21" s="4" customFormat="1" ht="12" customHeight="1">
      <c r="A102" s="265">
        <v>19</v>
      </c>
      <c r="B102" s="268" t="s">
        <v>129</v>
      </c>
      <c r="C102" s="270" t="s">
        <v>125</v>
      </c>
      <c r="D102" s="271"/>
      <c r="E102" s="271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1"/>
      <c r="Q102" s="271"/>
      <c r="R102" s="143"/>
      <c r="S102" s="147"/>
      <c r="T102" s="145"/>
      <c r="U102" s="3"/>
    </row>
    <row r="103" spans="1:21" s="4" customFormat="1" ht="12">
      <c r="A103" s="266"/>
      <c r="B103" s="269"/>
      <c r="C103" s="75" t="s">
        <v>126</v>
      </c>
      <c r="D103" s="128">
        <v>1</v>
      </c>
      <c r="E103" s="75">
        <v>8</v>
      </c>
      <c r="F103" s="131">
        <f>D103*E103</f>
        <v>8</v>
      </c>
      <c r="G103" s="75">
        <f>D103*E103*19</f>
        <v>152</v>
      </c>
      <c r="H103" s="75">
        <f>D103*E103*19</f>
        <v>152</v>
      </c>
      <c r="I103" s="56">
        <f>D103*E103*21</f>
        <v>168</v>
      </c>
      <c r="J103" s="5">
        <f>D103*E103*22</f>
        <v>176</v>
      </c>
      <c r="K103" s="5">
        <f>D103*E103*21</f>
        <v>168</v>
      </c>
      <c r="L103" s="5">
        <f>D103*E103*22</f>
        <v>176</v>
      </c>
      <c r="M103" s="5">
        <f>D103*E103*23</f>
        <v>184</v>
      </c>
      <c r="N103" s="5">
        <f>D103*E103*20</f>
        <v>160</v>
      </c>
      <c r="O103" s="5">
        <f>D103*E103*22</f>
        <v>176</v>
      </c>
      <c r="P103" s="5">
        <f>D103*E103*20</f>
        <v>160</v>
      </c>
      <c r="Q103" s="5">
        <f>D103*E103*19</f>
        <v>152</v>
      </c>
      <c r="R103" s="5">
        <f>SUM(G103:Q103)</f>
        <v>1824</v>
      </c>
      <c r="S103" s="147"/>
      <c r="T103" s="145"/>
      <c r="U103" s="3"/>
    </row>
    <row r="104" spans="1:21" s="4" customFormat="1" ht="12">
      <c r="A104" s="266"/>
      <c r="B104" s="269"/>
      <c r="C104" s="270" t="s">
        <v>127</v>
      </c>
      <c r="D104" s="271"/>
      <c r="E104" s="271"/>
      <c r="F104" s="271"/>
      <c r="G104" s="271"/>
      <c r="H104" s="271"/>
      <c r="I104" s="271"/>
      <c r="J104" s="271"/>
      <c r="K104" s="271"/>
      <c r="L104" s="271"/>
      <c r="M104" s="271"/>
      <c r="N104" s="271"/>
      <c r="O104" s="271"/>
      <c r="P104" s="271"/>
      <c r="Q104" s="271"/>
      <c r="R104" s="143"/>
      <c r="S104" s="147"/>
      <c r="T104" s="145"/>
      <c r="U104" s="3"/>
    </row>
    <row r="105" spans="1:21" s="4" customFormat="1" ht="12">
      <c r="A105" s="267"/>
      <c r="B105" s="269"/>
      <c r="C105" s="128" t="s">
        <v>25</v>
      </c>
      <c r="D105" s="128">
        <v>1</v>
      </c>
      <c r="E105" s="75">
        <v>4</v>
      </c>
      <c r="F105" s="131">
        <f>D105*E105</f>
        <v>4</v>
      </c>
      <c r="G105" s="75">
        <f>D105*E105*4</f>
        <v>16</v>
      </c>
      <c r="H105" s="75">
        <f>D105*E105*5</f>
        <v>20</v>
      </c>
      <c r="I105" s="56">
        <f>D105*E105*4</f>
        <v>16</v>
      </c>
      <c r="J105" s="5">
        <f>D105*E105*3</f>
        <v>12</v>
      </c>
      <c r="K105" s="5">
        <f>D105*E105*5</f>
        <v>20</v>
      </c>
      <c r="L105" s="5">
        <f>D105*E105*4</f>
        <v>16</v>
      </c>
      <c r="M105" s="5">
        <f>D105*E105*4</f>
        <v>16</v>
      </c>
      <c r="N105" s="5">
        <f>D105*E105*4</f>
        <v>16</v>
      </c>
      <c r="O105" s="5">
        <f>D105*E105*3</f>
        <v>12</v>
      </c>
      <c r="P105" s="5">
        <f>D105*E105*4</f>
        <v>16</v>
      </c>
      <c r="Q105" s="5">
        <f>D105*E105*5</f>
        <v>20</v>
      </c>
      <c r="R105" s="5">
        <f>SUM(G105:Q105)</f>
        <v>180</v>
      </c>
      <c r="S105" s="147"/>
      <c r="T105" s="145"/>
      <c r="U105" s="3"/>
    </row>
    <row r="106" spans="1:21" s="4" customFormat="1" ht="12" customHeight="1">
      <c r="A106" s="218">
        <v>20</v>
      </c>
      <c r="B106" s="274" t="s">
        <v>130</v>
      </c>
      <c r="C106" s="270" t="s">
        <v>125</v>
      </c>
      <c r="D106" s="271"/>
      <c r="E106" s="271"/>
      <c r="F106" s="271"/>
      <c r="G106" s="271"/>
      <c r="H106" s="271"/>
      <c r="I106" s="271"/>
      <c r="J106" s="271"/>
      <c r="K106" s="271"/>
      <c r="L106" s="271"/>
      <c r="M106" s="271"/>
      <c r="N106" s="271"/>
      <c r="O106" s="271"/>
      <c r="P106" s="271"/>
      <c r="Q106" s="272"/>
      <c r="R106" s="143"/>
      <c r="S106" s="147"/>
      <c r="T106" s="145"/>
    </row>
    <row r="107" spans="1:21" s="4" customFormat="1" ht="12">
      <c r="A107" s="218"/>
      <c r="B107" s="274"/>
      <c r="C107" s="75" t="s">
        <v>126</v>
      </c>
      <c r="D107" s="128">
        <v>1</v>
      </c>
      <c r="E107" s="75">
        <v>8</v>
      </c>
      <c r="F107" s="131">
        <f>D107*E107</f>
        <v>8</v>
      </c>
      <c r="G107" s="75">
        <f>D107*E107*19</f>
        <v>152</v>
      </c>
      <c r="H107" s="75">
        <f>D107*E107*19</f>
        <v>152</v>
      </c>
      <c r="I107" s="56">
        <f>D107*E107*21</f>
        <v>168</v>
      </c>
      <c r="J107" s="5">
        <f>D107*E107*22</f>
        <v>176</v>
      </c>
      <c r="K107" s="5">
        <f>D107*E107*21</f>
        <v>168</v>
      </c>
      <c r="L107" s="5">
        <f>D107*E107*22</f>
        <v>176</v>
      </c>
      <c r="M107" s="5">
        <f>D107*E107*23</f>
        <v>184</v>
      </c>
      <c r="N107" s="5">
        <f>D107*E107*20</f>
        <v>160</v>
      </c>
      <c r="O107" s="5">
        <f>D107*E107*22</f>
        <v>176</v>
      </c>
      <c r="P107" s="5">
        <f>D107*E107*20</f>
        <v>160</v>
      </c>
      <c r="Q107" s="5">
        <f>D107*E107*19</f>
        <v>152</v>
      </c>
      <c r="R107" s="5">
        <f>SUM(G107:Q107)</f>
        <v>1824</v>
      </c>
      <c r="S107" s="147"/>
      <c r="T107" s="145"/>
    </row>
    <row r="108" spans="1:21" s="4" customFormat="1" ht="12">
      <c r="A108" s="218"/>
      <c r="B108" s="274"/>
      <c r="C108" s="270" t="s">
        <v>127</v>
      </c>
      <c r="D108" s="271"/>
      <c r="E108" s="271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1"/>
      <c r="Q108" s="272"/>
      <c r="R108" s="143"/>
      <c r="S108" s="147"/>
      <c r="T108" s="145"/>
    </row>
    <row r="109" spans="1:21" s="4" customFormat="1" ht="12">
      <c r="A109" s="218"/>
      <c r="B109" s="274"/>
      <c r="C109" s="128" t="s">
        <v>25</v>
      </c>
      <c r="D109" s="128">
        <v>1</v>
      </c>
      <c r="E109" s="75">
        <v>4</v>
      </c>
      <c r="F109" s="131">
        <f>D109*E109</f>
        <v>4</v>
      </c>
      <c r="G109" s="75">
        <f>D109*E109*4</f>
        <v>16</v>
      </c>
      <c r="H109" s="75">
        <f>D109*E109*5</f>
        <v>20</v>
      </c>
      <c r="I109" s="56">
        <f>D109*E109*4</f>
        <v>16</v>
      </c>
      <c r="J109" s="5">
        <f>D109*E109*3</f>
        <v>12</v>
      </c>
      <c r="K109" s="5">
        <f>D109*E109*5</f>
        <v>20</v>
      </c>
      <c r="L109" s="5">
        <f>D109*E109*4</f>
        <v>16</v>
      </c>
      <c r="M109" s="5">
        <f>D109*E109*4</f>
        <v>16</v>
      </c>
      <c r="N109" s="5">
        <f>D109*E109*4</f>
        <v>16</v>
      </c>
      <c r="O109" s="5">
        <f>D109*E109*3</f>
        <v>12</v>
      </c>
      <c r="P109" s="5">
        <f>D109*E109*4</f>
        <v>16</v>
      </c>
      <c r="Q109" s="5">
        <f>D109*E109*5</f>
        <v>20</v>
      </c>
      <c r="R109" s="5">
        <f>SUM(G109:Q109)</f>
        <v>180</v>
      </c>
      <c r="S109" s="147"/>
      <c r="T109" s="145"/>
    </row>
    <row r="110" spans="1:21" s="4" customFormat="1" ht="12" customHeight="1">
      <c r="A110" s="218">
        <v>21</v>
      </c>
      <c r="B110" s="218" t="s">
        <v>131</v>
      </c>
      <c r="C110" s="270" t="s">
        <v>125</v>
      </c>
      <c r="D110" s="271"/>
      <c r="E110" s="271"/>
      <c r="F110" s="271"/>
      <c r="G110" s="271"/>
      <c r="H110" s="271"/>
      <c r="I110" s="271"/>
      <c r="J110" s="271"/>
      <c r="K110" s="271"/>
      <c r="L110" s="271"/>
      <c r="M110" s="271"/>
      <c r="N110" s="271"/>
      <c r="O110" s="271"/>
      <c r="P110" s="271"/>
      <c r="Q110" s="272"/>
      <c r="R110" s="143"/>
      <c r="S110" s="148"/>
      <c r="T110" s="149"/>
      <c r="U110" s="3"/>
    </row>
    <row r="111" spans="1:21" s="4" customFormat="1" ht="12">
      <c r="A111" s="218"/>
      <c r="B111" s="218"/>
      <c r="C111" s="75" t="s">
        <v>126</v>
      </c>
      <c r="D111" s="128">
        <v>1</v>
      </c>
      <c r="E111" s="75">
        <v>8</v>
      </c>
      <c r="F111" s="131">
        <f>D111*E111</f>
        <v>8</v>
      </c>
      <c r="G111" s="75">
        <f>D111*E111*19</f>
        <v>152</v>
      </c>
      <c r="H111" s="75">
        <f>D111*E111*19</f>
        <v>152</v>
      </c>
      <c r="I111" s="56">
        <f>D111*E111*21</f>
        <v>168</v>
      </c>
      <c r="J111" s="5">
        <f>D111*E111*22</f>
        <v>176</v>
      </c>
      <c r="K111" s="5">
        <f>D111*E111*21</f>
        <v>168</v>
      </c>
      <c r="L111" s="5">
        <f>D111*E111*22</f>
        <v>176</v>
      </c>
      <c r="M111" s="5">
        <f>D111*E111*23</f>
        <v>184</v>
      </c>
      <c r="N111" s="5">
        <f>D111*E111*20</f>
        <v>160</v>
      </c>
      <c r="O111" s="5">
        <f>D111*E111*22</f>
        <v>176</v>
      </c>
      <c r="P111" s="5">
        <f>D111*E111*20</f>
        <v>160</v>
      </c>
      <c r="Q111" s="5">
        <f>D111*E111*19</f>
        <v>152</v>
      </c>
      <c r="R111" s="5">
        <f>SUM(G111:Q111)</f>
        <v>1824</v>
      </c>
      <c r="S111" s="147"/>
      <c r="T111" s="145"/>
      <c r="U111" s="3"/>
    </row>
    <row r="112" spans="1:21" s="4" customFormat="1" ht="12">
      <c r="A112" s="218"/>
      <c r="B112" s="218"/>
      <c r="C112" s="270" t="s">
        <v>127</v>
      </c>
      <c r="D112" s="271"/>
      <c r="E112" s="271"/>
      <c r="F112" s="271"/>
      <c r="G112" s="271"/>
      <c r="H112" s="271"/>
      <c r="I112" s="271"/>
      <c r="J112" s="271"/>
      <c r="K112" s="271"/>
      <c r="L112" s="271"/>
      <c r="M112" s="271"/>
      <c r="N112" s="271"/>
      <c r="O112" s="271"/>
      <c r="P112" s="271"/>
      <c r="Q112" s="272"/>
      <c r="R112" s="143"/>
      <c r="S112" s="147"/>
      <c r="T112" s="145"/>
      <c r="U112" s="3"/>
    </row>
    <row r="113" spans="1:21" s="4" customFormat="1" ht="12">
      <c r="A113" s="218"/>
      <c r="B113" s="218"/>
      <c r="C113" s="128" t="s">
        <v>25</v>
      </c>
      <c r="D113" s="128">
        <v>1</v>
      </c>
      <c r="E113" s="75">
        <v>4</v>
      </c>
      <c r="F113" s="131">
        <f>D113*E113</f>
        <v>4</v>
      </c>
      <c r="G113" s="75">
        <f>D113*E113*4</f>
        <v>16</v>
      </c>
      <c r="H113" s="75">
        <f>D113*E113*5</f>
        <v>20</v>
      </c>
      <c r="I113" s="56">
        <f>D113*E113*4</f>
        <v>16</v>
      </c>
      <c r="J113" s="5">
        <f>D113*E113*3</f>
        <v>12</v>
      </c>
      <c r="K113" s="5">
        <f>D113*E113*5</f>
        <v>20</v>
      </c>
      <c r="L113" s="5">
        <f>D113*E113*4</f>
        <v>16</v>
      </c>
      <c r="M113" s="5">
        <f>D113*E113*4</f>
        <v>16</v>
      </c>
      <c r="N113" s="5">
        <f>D113*E113*4</f>
        <v>16</v>
      </c>
      <c r="O113" s="5">
        <f>D113*E113*3</f>
        <v>12</v>
      </c>
      <c r="P113" s="5">
        <f>D113*E113*4</f>
        <v>16</v>
      </c>
      <c r="Q113" s="5">
        <f>D113*E113*5</f>
        <v>20</v>
      </c>
      <c r="R113" s="5">
        <f>SUM(G113:Q113)</f>
        <v>180</v>
      </c>
      <c r="S113" s="147"/>
      <c r="T113" s="145"/>
      <c r="U113" s="3"/>
    </row>
    <row r="114" spans="1:21" s="4" customFormat="1" ht="12" customHeight="1">
      <c r="A114" s="268">
        <v>22</v>
      </c>
      <c r="B114" s="268" t="s">
        <v>132</v>
      </c>
      <c r="C114" s="270" t="s">
        <v>125</v>
      </c>
      <c r="D114" s="271"/>
      <c r="E114" s="271"/>
      <c r="F114" s="271"/>
      <c r="G114" s="271"/>
      <c r="H114" s="271"/>
      <c r="I114" s="271"/>
      <c r="J114" s="271"/>
      <c r="K114" s="271"/>
      <c r="L114" s="271"/>
      <c r="M114" s="271"/>
      <c r="N114" s="271"/>
      <c r="O114" s="271"/>
      <c r="P114" s="271"/>
      <c r="Q114" s="272"/>
      <c r="R114" s="143"/>
      <c r="S114" s="147"/>
      <c r="T114" s="145"/>
      <c r="U114" s="3"/>
    </row>
    <row r="115" spans="1:21" s="4" customFormat="1" ht="12" customHeight="1">
      <c r="A115" s="269"/>
      <c r="B115" s="269"/>
      <c r="C115" s="75" t="s">
        <v>126</v>
      </c>
      <c r="D115" s="128">
        <v>1</v>
      </c>
      <c r="E115" s="75">
        <v>8</v>
      </c>
      <c r="F115" s="131">
        <f>D115*E115</f>
        <v>8</v>
      </c>
      <c r="G115" s="75">
        <f>D115*E115*19</f>
        <v>152</v>
      </c>
      <c r="H115" s="75">
        <f>D115*E115*19</f>
        <v>152</v>
      </c>
      <c r="I115" s="56">
        <f>D115*E115*21</f>
        <v>168</v>
      </c>
      <c r="J115" s="5">
        <f>D115*E115*22</f>
        <v>176</v>
      </c>
      <c r="K115" s="5">
        <f>D115*E115*21</f>
        <v>168</v>
      </c>
      <c r="L115" s="5">
        <f>D115*E115*22</f>
        <v>176</v>
      </c>
      <c r="M115" s="5">
        <f>D115*E115*23</f>
        <v>184</v>
      </c>
      <c r="N115" s="5">
        <f>D115*E115*20</f>
        <v>160</v>
      </c>
      <c r="O115" s="5">
        <f>D115*E115*22</f>
        <v>176</v>
      </c>
      <c r="P115" s="5">
        <f>D115*E115*20</f>
        <v>160</v>
      </c>
      <c r="Q115" s="5">
        <f>D115*E115*19</f>
        <v>152</v>
      </c>
      <c r="R115" s="5">
        <f>SUM(G115:Q115)</f>
        <v>1824</v>
      </c>
      <c r="S115" s="147"/>
      <c r="T115" s="145"/>
      <c r="U115" s="3"/>
    </row>
    <row r="116" spans="1:21" s="4" customFormat="1" ht="12" customHeight="1">
      <c r="A116" s="269"/>
      <c r="B116" s="269"/>
      <c r="C116" s="270" t="s">
        <v>127</v>
      </c>
      <c r="D116" s="271"/>
      <c r="E116" s="271"/>
      <c r="F116" s="271"/>
      <c r="G116" s="271"/>
      <c r="H116" s="271"/>
      <c r="I116" s="271"/>
      <c r="J116" s="271"/>
      <c r="K116" s="271"/>
      <c r="L116" s="271"/>
      <c r="M116" s="271"/>
      <c r="N116" s="271"/>
      <c r="O116" s="271"/>
      <c r="P116" s="271"/>
      <c r="Q116" s="272"/>
      <c r="R116" s="143"/>
      <c r="S116" s="147"/>
      <c r="T116" s="145"/>
      <c r="U116" s="3"/>
    </row>
    <row r="117" spans="1:21" s="4" customFormat="1" ht="12" customHeight="1">
      <c r="A117" s="273"/>
      <c r="B117" s="273"/>
      <c r="C117" s="128" t="s">
        <v>25</v>
      </c>
      <c r="D117" s="128">
        <v>1</v>
      </c>
      <c r="E117" s="75">
        <v>4</v>
      </c>
      <c r="F117" s="131">
        <f>D117*E117</f>
        <v>4</v>
      </c>
      <c r="G117" s="75">
        <f>D117*E117*4</f>
        <v>16</v>
      </c>
      <c r="H117" s="75">
        <f>D117*E117*5</f>
        <v>20</v>
      </c>
      <c r="I117" s="56">
        <f>D117*E117*4</f>
        <v>16</v>
      </c>
      <c r="J117" s="5">
        <f>D117*E117*3</f>
        <v>12</v>
      </c>
      <c r="K117" s="5">
        <f>D117*E117*5</f>
        <v>20</v>
      </c>
      <c r="L117" s="5">
        <f>D117*E117*4</f>
        <v>16</v>
      </c>
      <c r="M117" s="5">
        <f>D117*E117*4</f>
        <v>16</v>
      </c>
      <c r="N117" s="5">
        <f>D117*E117*4</f>
        <v>16</v>
      </c>
      <c r="O117" s="5">
        <f>D117*E117*3</f>
        <v>12</v>
      </c>
      <c r="P117" s="5">
        <f>D117*E117*4</f>
        <v>16</v>
      </c>
      <c r="Q117" s="5">
        <f>D117*E117*5</f>
        <v>20</v>
      </c>
      <c r="R117" s="5">
        <f>SUM(G117:Q117)</f>
        <v>180</v>
      </c>
      <c r="S117" s="147"/>
      <c r="T117" s="145"/>
      <c r="U117" s="3"/>
    </row>
    <row r="118" spans="1:21" s="4" customFormat="1" ht="12" customHeight="1">
      <c r="A118" s="268">
        <v>23</v>
      </c>
      <c r="B118" s="268" t="s">
        <v>133</v>
      </c>
      <c r="C118" s="270" t="s">
        <v>125</v>
      </c>
      <c r="D118" s="271"/>
      <c r="E118" s="271"/>
      <c r="F118" s="271"/>
      <c r="G118" s="271"/>
      <c r="H118" s="271"/>
      <c r="I118" s="271"/>
      <c r="J118" s="271"/>
      <c r="K118" s="271"/>
      <c r="L118" s="271"/>
      <c r="M118" s="271"/>
      <c r="N118" s="271"/>
      <c r="O118" s="271"/>
      <c r="P118" s="271"/>
      <c r="Q118" s="272"/>
      <c r="R118" s="143"/>
      <c r="S118" s="150"/>
      <c r="T118" s="11"/>
    </row>
    <row r="119" spans="1:21" s="4" customFormat="1" ht="12">
      <c r="A119" s="269"/>
      <c r="B119" s="269"/>
      <c r="C119" s="75" t="s">
        <v>126</v>
      </c>
      <c r="D119" s="128">
        <v>1</v>
      </c>
      <c r="E119" s="75">
        <v>8</v>
      </c>
      <c r="F119" s="131">
        <f>D119*E119</f>
        <v>8</v>
      </c>
      <c r="G119" s="75">
        <f>D119*E119*19</f>
        <v>152</v>
      </c>
      <c r="H119" s="75">
        <f>D119*E119*19</f>
        <v>152</v>
      </c>
      <c r="I119" s="56">
        <f>D119*E119*21</f>
        <v>168</v>
      </c>
      <c r="J119" s="5">
        <f>D119*E119*22</f>
        <v>176</v>
      </c>
      <c r="K119" s="5">
        <f>D119*E119*21</f>
        <v>168</v>
      </c>
      <c r="L119" s="5">
        <f>D119*E119*22</f>
        <v>176</v>
      </c>
      <c r="M119" s="5">
        <f>D119*E119*23</f>
        <v>184</v>
      </c>
      <c r="N119" s="5">
        <f>D119*E119*20</f>
        <v>160</v>
      </c>
      <c r="O119" s="5">
        <f>D119*E119*22</f>
        <v>176</v>
      </c>
      <c r="P119" s="5">
        <f>D119*E119*20</f>
        <v>160</v>
      </c>
      <c r="Q119" s="5">
        <f>D119*E119*19</f>
        <v>152</v>
      </c>
      <c r="R119" s="5">
        <f>SUM(G119:Q119)</f>
        <v>1824</v>
      </c>
      <c r="S119" s="150" t="e">
        <f>#REF!*39</f>
        <v>#REF!</v>
      </c>
      <c r="T119" s="11"/>
    </row>
    <row r="120" spans="1:21" s="4" customFormat="1" ht="12">
      <c r="A120" s="269"/>
      <c r="B120" s="269"/>
      <c r="C120" s="75" t="s">
        <v>107</v>
      </c>
      <c r="D120" s="128">
        <v>1</v>
      </c>
      <c r="E120" s="75">
        <v>7</v>
      </c>
      <c r="F120" s="131">
        <f>D120*E120</f>
        <v>7</v>
      </c>
      <c r="G120" s="75">
        <f>D120*E120*19</f>
        <v>133</v>
      </c>
      <c r="H120" s="75">
        <f>D120*E120*19</f>
        <v>133</v>
      </c>
      <c r="I120" s="56">
        <f>D120*E120*21</f>
        <v>147</v>
      </c>
      <c r="J120" s="5">
        <f>D120*E120*22</f>
        <v>154</v>
      </c>
      <c r="K120" s="5">
        <f>D120*E120*21</f>
        <v>147</v>
      </c>
      <c r="L120" s="5">
        <f>D120*E120*22</f>
        <v>154</v>
      </c>
      <c r="M120" s="5">
        <f>D120*E120*23</f>
        <v>161</v>
      </c>
      <c r="N120" s="5">
        <f>D120*E120*20</f>
        <v>140</v>
      </c>
      <c r="O120" s="5">
        <f>D120*E120*22</f>
        <v>154</v>
      </c>
      <c r="P120" s="5">
        <f>D120*E120*20</f>
        <v>140</v>
      </c>
      <c r="Q120" s="5">
        <f>D120*E120*19</f>
        <v>133</v>
      </c>
      <c r="R120" s="151">
        <f>SUM(G120:Q120)</f>
        <v>1596</v>
      </c>
      <c r="S120" s="150"/>
      <c r="T120" s="11"/>
    </row>
    <row r="121" spans="1:21" s="4" customFormat="1" ht="12">
      <c r="A121" s="269"/>
      <c r="B121" s="269"/>
      <c r="C121" s="270" t="s">
        <v>127</v>
      </c>
      <c r="D121" s="271"/>
      <c r="E121" s="271"/>
      <c r="F121" s="271"/>
      <c r="G121" s="271"/>
      <c r="H121" s="271"/>
      <c r="I121" s="271"/>
      <c r="J121" s="271"/>
      <c r="K121" s="271"/>
      <c r="L121" s="271"/>
      <c r="M121" s="271"/>
      <c r="N121" s="271"/>
      <c r="O121" s="271"/>
      <c r="P121" s="271"/>
      <c r="Q121" s="272"/>
      <c r="R121" s="143"/>
      <c r="S121" s="150"/>
      <c r="T121" s="11"/>
    </row>
    <row r="122" spans="1:21" s="4" customFormat="1" ht="12">
      <c r="A122" s="273"/>
      <c r="B122" s="273"/>
      <c r="C122" s="128" t="s">
        <v>25</v>
      </c>
      <c r="D122" s="128">
        <v>1</v>
      </c>
      <c r="E122" s="75">
        <v>4</v>
      </c>
      <c r="F122" s="131">
        <f>D122*E122</f>
        <v>4</v>
      </c>
      <c r="G122" s="75">
        <f>D122*E122*4</f>
        <v>16</v>
      </c>
      <c r="H122" s="75">
        <f>D122*E122*5</f>
        <v>20</v>
      </c>
      <c r="I122" s="56">
        <f>D122*E122*4</f>
        <v>16</v>
      </c>
      <c r="J122" s="5">
        <f>D122*E122*3</f>
        <v>12</v>
      </c>
      <c r="K122" s="5">
        <f>D122*E122*5</f>
        <v>20</v>
      </c>
      <c r="L122" s="5">
        <f>D122*E122*4</f>
        <v>16</v>
      </c>
      <c r="M122" s="5">
        <f>D122*E122*4</f>
        <v>16</v>
      </c>
      <c r="N122" s="5">
        <f>D122*E122*4</f>
        <v>16</v>
      </c>
      <c r="O122" s="5">
        <f>D122*E122*3</f>
        <v>12</v>
      </c>
      <c r="P122" s="5">
        <f>D122*E122*4</f>
        <v>16</v>
      </c>
      <c r="Q122" s="5">
        <f>D122*E122*5</f>
        <v>20</v>
      </c>
      <c r="R122" s="5">
        <f>SUM(G122:Q122)</f>
        <v>180</v>
      </c>
      <c r="S122" s="150" t="e">
        <f>#REF!*39</f>
        <v>#REF!</v>
      </c>
      <c r="T122" s="11"/>
    </row>
    <row r="123" spans="1:21" s="4" customFormat="1" ht="12" customHeight="1">
      <c r="A123" s="213">
        <v>24</v>
      </c>
      <c r="B123" s="218" t="s">
        <v>134</v>
      </c>
      <c r="C123" s="270" t="s">
        <v>125</v>
      </c>
      <c r="D123" s="271"/>
      <c r="E123" s="271"/>
      <c r="F123" s="271"/>
      <c r="G123" s="271"/>
      <c r="H123" s="271"/>
      <c r="I123" s="271"/>
      <c r="J123" s="271"/>
      <c r="K123" s="271"/>
      <c r="L123" s="271"/>
      <c r="M123" s="271"/>
      <c r="N123" s="271"/>
      <c r="O123" s="271"/>
      <c r="P123" s="271"/>
      <c r="Q123" s="272"/>
      <c r="R123" s="143"/>
      <c r="S123" s="147"/>
      <c r="T123" s="145"/>
      <c r="U123" s="3"/>
    </row>
    <row r="124" spans="1:21" s="4" customFormat="1" ht="12">
      <c r="A124" s="213"/>
      <c r="B124" s="218"/>
      <c r="C124" s="75" t="s">
        <v>126</v>
      </c>
      <c r="D124" s="128">
        <v>1</v>
      </c>
      <c r="E124" s="75">
        <v>8</v>
      </c>
      <c r="F124" s="131">
        <f>D124*E124</f>
        <v>8</v>
      </c>
      <c r="G124" s="75">
        <f>D124*E124*19</f>
        <v>152</v>
      </c>
      <c r="H124" s="75">
        <f>D124*E124*19</f>
        <v>152</v>
      </c>
      <c r="I124" s="56">
        <f>D124*E124*21</f>
        <v>168</v>
      </c>
      <c r="J124" s="5">
        <f>D124*E124*22</f>
        <v>176</v>
      </c>
      <c r="K124" s="5">
        <f>D124*E124*21</f>
        <v>168</v>
      </c>
      <c r="L124" s="5">
        <f>D124*E124*22</f>
        <v>176</v>
      </c>
      <c r="M124" s="5">
        <f>D124*E124*23</f>
        <v>184</v>
      </c>
      <c r="N124" s="5">
        <f>D124*E124*20</f>
        <v>160</v>
      </c>
      <c r="O124" s="5">
        <f>D124*E124*22</f>
        <v>176</v>
      </c>
      <c r="P124" s="5">
        <f>D124*E124*20</f>
        <v>160</v>
      </c>
      <c r="Q124" s="5">
        <f>D124*E124*19</f>
        <v>152</v>
      </c>
      <c r="R124" s="5">
        <f>SUM(G124:Q124)</f>
        <v>1824</v>
      </c>
      <c r="S124" s="147"/>
      <c r="T124" s="145"/>
      <c r="U124" s="3"/>
    </row>
    <row r="125" spans="1:21" s="4" customFormat="1" ht="12">
      <c r="A125" s="213"/>
      <c r="B125" s="218"/>
      <c r="C125" s="270" t="s">
        <v>127</v>
      </c>
      <c r="D125" s="271"/>
      <c r="E125" s="271"/>
      <c r="F125" s="271"/>
      <c r="G125" s="271"/>
      <c r="H125" s="271"/>
      <c r="I125" s="271"/>
      <c r="J125" s="271"/>
      <c r="K125" s="271"/>
      <c r="L125" s="271"/>
      <c r="M125" s="271"/>
      <c r="N125" s="271"/>
      <c r="O125" s="271"/>
      <c r="P125" s="271"/>
      <c r="Q125" s="272"/>
      <c r="R125" s="143"/>
      <c r="S125" s="152"/>
      <c r="T125" s="153"/>
      <c r="U125" s="3"/>
    </row>
    <row r="126" spans="1:21" s="4" customFormat="1" ht="12">
      <c r="A126" s="213"/>
      <c r="B126" s="218"/>
      <c r="C126" s="128" t="s">
        <v>25</v>
      </c>
      <c r="D126" s="128">
        <v>1</v>
      </c>
      <c r="E126" s="75">
        <v>4</v>
      </c>
      <c r="F126" s="131">
        <f>D126*E126</f>
        <v>4</v>
      </c>
      <c r="G126" s="75">
        <f>D126*E126*4</f>
        <v>16</v>
      </c>
      <c r="H126" s="75">
        <f>D126*E126*5</f>
        <v>20</v>
      </c>
      <c r="I126" s="56">
        <f>D126*E126*4</f>
        <v>16</v>
      </c>
      <c r="J126" s="5">
        <f>D126*E126*3</f>
        <v>12</v>
      </c>
      <c r="K126" s="5">
        <f>D126*E126*5</f>
        <v>20</v>
      </c>
      <c r="L126" s="5">
        <f>D126*E126*4</f>
        <v>16</v>
      </c>
      <c r="M126" s="5">
        <f>D126*E126*4</f>
        <v>16</v>
      </c>
      <c r="N126" s="5">
        <f>D126*E126*4</f>
        <v>16</v>
      </c>
      <c r="O126" s="5">
        <f>D126*E126*3</f>
        <v>12</v>
      </c>
      <c r="P126" s="5">
        <f>D126*E126*4</f>
        <v>16</v>
      </c>
      <c r="Q126" s="5">
        <f>D126*E126*5</f>
        <v>20</v>
      </c>
      <c r="R126" s="5">
        <f>SUM(G126:Q126)</f>
        <v>180</v>
      </c>
      <c r="S126" s="152"/>
      <c r="T126" s="154"/>
      <c r="U126" s="3"/>
    </row>
    <row r="127" spans="1:21" s="4" customFormat="1" ht="12" customHeight="1">
      <c r="A127" s="213">
        <v>25</v>
      </c>
      <c r="B127" s="274" t="s">
        <v>135</v>
      </c>
      <c r="C127" s="270" t="s">
        <v>125</v>
      </c>
      <c r="D127" s="271"/>
      <c r="E127" s="271"/>
      <c r="F127" s="271"/>
      <c r="G127" s="271"/>
      <c r="H127" s="271"/>
      <c r="I127" s="271"/>
      <c r="J127" s="271"/>
      <c r="K127" s="271"/>
      <c r="L127" s="271"/>
      <c r="M127" s="271"/>
      <c r="N127" s="271"/>
      <c r="O127" s="271"/>
      <c r="P127" s="271"/>
      <c r="Q127" s="272"/>
      <c r="R127" s="143"/>
      <c r="S127" s="147"/>
      <c r="T127" s="145"/>
    </row>
    <row r="128" spans="1:21" s="4" customFormat="1" ht="12">
      <c r="A128" s="213"/>
      <c r="B128" s="274"/>
      <c r="C128" s="75" t="s">
        <v>126</v>
      </c>
      <c r="D128" s="128">
        <v>1</v>
      </c>
      <c r="E128" s="75">
        <v>8</v>
      </c>
      <c r="F128" s="131">
        <f>D128*E128</f>
        <v>8</v>
      </c>
      <c r="G128" s="75">
        <f>D128*E128*19</f>
        <v>152</v>
      </c>
      <c r="H128" s="75">
        <f>D128*E128*19</f>
        <v>152</v>
      </c>
      <c r="I128" s="56">
        <f>D128*E128*21</f>
        <v>168</v>
      </c>
      <c r="J128" s="5">
        <f>D128*E128*22</f>
        <v>176</v>
      </c>
      <c r="K128" s="5">
        <f>D128*E128*21</f>
        <v>168</v>
      </c>
      <c r="L128" s="5">
        <f>D128*E128*22</f>
        <v>176</v>
      </c>
      <c r="M128" s="5">
        <f>D128*E128*23</f>
        <v>184</v>
      </c>
      <c r="N128" s="5">
        <f>D128*E128*20</f>
        <v>160</v>
      </c>
      <c r="O128" s="5">
        <f>D128*E128*22</f>
        <v>176</v>
      </c>
      <c r="P128" s="5">
        <f>D128*E128*20</f>
        <v>160</v>
      </c>
      <c r="Q128" s="5">
        <f>D128*E128*19</f>
        <v>152</v>
      </c>
      <c r="R128" s="5">
        <f>SUM(G128:Q128)</f>
        <v>1824</v>
      </c>
      <c r="S128" s="147"/>
      <c r="T128" s="145"/>
    </row>
    <row r="129" spans="1:24" s="4" customFormat="1" ht="12">
      <c r="A129" s="213"/>
      <c r="B129" s="274"/>
      <c r="C129" s="270" t="s">
        <v>127</v>
      </c>
      <c r="D129" s="271"/>
      <c r="E129" s="271"/>
      <c r="F129" s="271"/>
      <c r="G129" s="271"/>
      <c r="H129" s="271"/>
      <c r="I129" s="271"/>
      <c r="J129" s="271"/>
      <c r="K129" s="271"/>
      <c r="L129" s="271"/>
      <c r="M129" s="271"/>
      <c r="N129" s="271"/>
      <c r="O129" s="271"/>
      <c r="P129" s="271"/>
      <c r="Q129" s="272"/>
      <c r="R129" s="143"/>
      <c r="S129" s="147"/>
      <c r="T129" s="145"/>
    </row>
    <row r="130" spans="1:24" s="4" customFormat="1" ht="12">
      <c r="A130" s="213"/>
      <c r="B130" s="274"/>
      <c r="C130" s="128" t="s">
        <v>25</v>
      </c>
      <c r="D130" s="128">
        <v>1</v>
      </c>
      <c r="E130" s="75">
        <v>4</v>
      </c>
      <c r="F130" s="131">
        <f>D130*E130</f>
        <v>4</v>
      </c>
      <c r="G130" s="75">
        <f>D130*E130*4</f>
        <v>16</v>
      </c>
      <c r="H130" s="75">
        <f>D130*E130*5</f>
        <v>20</v>
      </c>
      <c r="I130" s="56">
        <f>D130*E130*4</f>
        <v>16</v>
      </c>
      <c r="J130" s="5">
        <f>D130*E130*3</f>
        <v>12</v>
      </c>
      <c r="K130" s="5">
        <f>D130*E130*5</f>
        <v>20</v>
      </c>
      <c r="L130" s="5">
        <f>D130*E130*4</f>
        <v>16</v>
      </c>
      <c r="M130" s="5">
        <f>D130*E130*4</f>
        <v>16</v>
      </c>
      <c r="N130" s="5">
        <f>D130*E130*4</f>
        <v>16</v>
      </c>
      <c r="O130" s="5">
        <f>D130*E130*3</f>
        <v>12</v>
      </c>
      <c r="P130" s="5">
        <f>D130*E130*4</f>
        <v>16</v>
      </c>
      <c r="Q130" s="5">
        <f>D130*E130*5</f>
        <v>20</v>
      </c>
      <c r="R130" s="5">
        <f>SUM(G130:Q130)</f>
        <v>180</v>
      </c>
      <c r="S130" s="147"/>
      <c r="T130" s="145"/>
    </row>
    <row r="131" spans="1:24" s="4" customFormat="1" ht="12" customHeight="1">
      <c r="A131" s="213">
        <v>26</v>
      </c>
      <c r="B131" s="268" t="s">
        <v>136</v>
      </c>
      <c r="C131" s="270" t="s">
        <v>125</v>
      </c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  <c r="O131" s="271"/>
      <c r="P131" s="271"/>
      <c r="Q131" s="272"/>
      <c r="R131" s="143"/>
      <c r="S131" s="147"/>
      <c r="T131" s="145"/>
    </row>
    <row r="132" spans="1:24" s="4" customFormat="1" ht="12">
      <c r="A132" s="213"/>
      <c r="B132" s="269"/>
      <c r="C132" s="75" t="s">
        <v>126</v>
      </c>
      <c r="D132" s="128">
        <v>1</v>
      </c>
      <c r="E132" s="75">
        <v>8</v>
      </c>
      <c r="F132" s="131">
        <f>D132*E132</f>
        <v>8</v>
      </c>
      <c r="G132" s="75">
        <f>D132*E132*19</f>
        <v>152</v>
      </c>
      <c r="H132" s="75">
        <f>D132*E132*19</f>
        <v>152</v>
      </c>
      <c r="I132" s="56">
        <f>D132*E132*21</f>
        <v>168</v>
      </c>
      <c r="J132" s="5">
        <f>D132*E132*22</f>
        <v>176</v>
      </c>
      <c r="K132" s="5">
        <f>D132*E132*21</f>
        <v>168</v>
      </c>
      <c r="L132" s="5">
        <f>D132*E132*22</f>
        <v>176</v>
      </c>
      <c r="M132" s="5">
        <f>D132*E132*23</f>
        <v>184</v>
      </c>
      <c r="N132" s="5">
        <f>D132*E132*20</f>
        <v>160</v>
      </c>
      <c r="O132" s="5">
        <f>D132*E132*22</f>
        <v>176</v>
      </c>
      <c r="P132" s="5">
        <f>D132*E132*20</f>
        <v>160</v>
      </c>
      <c r="Q132" s="5">
        <f>D132*E132*19</f>
        <v>152</v>
      </c>
      <c r="R132" s="5">
        <f>SUM(G132:Q132)</f>
        <v>1824</v>
      </c>
      <c r="S132" s="147"/>
      <c r="T132" s="145"/>
    </row>
    <row r="133" spans="1:24" s="4" customFormat="1" ht="12">
      <c r="A133" s="213"/>
      <c r="B133" s="269"/>
      <c r="C133" s="270" t="s">
        <v>127</v>
      </c>
      <c r="D133" s="271"/>
      <c r="E133" s="271"/>
      <c r="F133" s="271"/>
      <c r="G133" s="271"/>
      <c r="H133" s="271"/>
      <c r="I133" s="271"/>
      <c r="J133" s="271"/>
      <c r="K133" s="271"/>
      <c r="L133" s="271"/>
      <c r="M133" s="271"/>
      <c r="N133" s="271"/>
      <c r="O133" s="271"/>
      <c r="P133" s="271"/>
      <c r="Q133" s="272"/>
      <c r="R133" s="143"/>
      <c r="S133" s="147"/>
      <c r="T133" s="145"/>
    </row>
    <row r="134" spans="1:24" s="4" customFormat="1" ht="12">
      <c r="A134" s="213"/>
      <c r="B134" s="273"/>
      <c r="C134" s="128" t="s">
        <v>25</v>
      </c>
      <c r="D134" s="128">
        <v>1</v>
      </c>
      <c r="E134" s="75">
        <v>4</v>
      </c>
      <c r="F134" s="75">
        <f>D134*E134</f>
        <v>4</v>
      </c>
      <c r="G134" s="75">
        <f>D134*E134*4</f>
        <v>16</v>
      </c>
      <c r="H134" s="75">
        <f>D134*E134*5</f>
        <v>20</v>
      </c>
      <c r="I134" s="56">
        <f>D134*E134*4</f>
        <v>16</v>
      </c>
      <c r="J134" s="5">
        <f>D134*E134*3</f>
        <v>12</v>
      </c>
      <c r="K134" s="5">
        <f>D134*E134*5</f>
        <v>20</v>
      </c>
      <c r="L134" s="5">
        <f>D134*E134*4</f>
        <v>16</v>
      </c>
      <c r="M134" s="5">
        <f>D134*E134*4</f>
        <v>16</v>
      </c>
      <c r="N134" s="5">
        <f>D134*E134*4</f>
        <v>16</v>
      </c>
      <c r="O134" s="5">
        <f>D134*E134*3</f>
        <v>12</v>
      </c>
      <c r="P134" s="5">
        <f>D134*E134*4</f>
        <v>16</v>
      </c>
      <c r="Q134" s="5">
        <f>D134*E134*5</f>
        <v>20</v>
      </c>
      <c r="R134" s="5">
        <f>SUM(G134:Q134)</f>
        <v>180</v>
      </c>
      <c r="S134" s="152"/>
      <c r="T134" s="154"/>
    </row>
    <row r="135" spans="1:24" s="96" customFormat="1" ht="12" customHeight="1">
      <c r="A135" s="221">
        <v>27</v>
      </c>
      <c r="B135" s="262" t="s">
        <v>137</v>
      </c>
      <c r="C135" s="229" t="s">
        <v>20</v>
      </c>
      <c r="D135" s="233"/>
      <c r="E135" s="233"/>
      <c r="F135" s="233"/>
      <c r="G135" s="233"/>
      <c r="H135" s="233"/>
      <c r="I135" s="233"/>
      <c r="J135" s="233"/>
      <c r="K135" s="233"/>
      <c r="L135" s="233"/>
      <c r="M135" s="233"/>
      <c r="N135" s="233"/>
      <c r="O135" s="233"/>
      <c r="P135" s="233"/>
      <c r="Q135" s="253"/>
      <c r="R135" s="92"/>
      <c r="S135" s="134"/>
      <c r="T135" s="135"/>
      <c r="U135" s="95"/>
    </row>
    <row r="136" spans="1:24" s="96" customFormat="1" ht="12">
      <c r="A136" s="228"/>
      <c r="B136" s="231"/>
      <c r="C136" s="97" t="s">
        <v>87</v>
      </c>
      <c r="D136" s="97">
        <v>1</v>
      </c>
      <c r="E136" s="97">
        <v>8</v>
      </c>
      <c r="F136" s="97">
        <f>D136*E136</f>
        <v>8</v>
      </c>
      <c r="G136" s="98">
        <f>D136*E136*20</f>
        <v>160</v>
      </c>
      <c r="H136" s="98">
        <f>D136*E136*22</f>
        <v>176</v>
      </c>
      <c r="I136" s="99">
        <f>D136*E136*21</f>
        <v>168</v>
      </c>
      <c r="J136" s="8">
        <f>D136*E136*23</f>
        <v>184</v>
      </c>
      <c r="K136" s="8">
        <f>D136*E136*21</f>
        <v>168</v>
      </c>
      <c r="L136" s="8">
        <f>D136*E136*22</f>
        <v>176</v>
      </c>
      <c r="M136" s="8">
        <f>D136*E136*23</f>
        <v>184</v>
      </c>
      <c r="N136" s="8">
        <f>D136*E136*20</f>
        <v>160</v>
      </c>
      <c r="O136" s="8">
        <f>D136*E136*23</f>
        <v>184</v>
      </c>
      <c r="P136" s="8">
        <f>D136*E136*22</f>
        <v>176</v>
      </c>
      <c r="Q136" s="8">
        <f>D136*E136*21</f>
        <v>168</v>
      </c>
      <c r="R136" s="100">
        <f>SUM(G136:Q136)</f>
        <v>1904</v>
      </c>
      <c r="S136" s="93"/>
      <c r="T136" s="94"/>
      <c r="U136" s="95"/>
    </row>
    <row r="137" spans="1:24" s="96" customFormat="1" ht="12">
      <c r="A137" s="228"/>
      <c r="B137" s="231"/>
      <c r="C137" s="101" t="s">
        <v>107</v>
      </c>
      <c r="D137" s="101">
        <v>1</v>
      </c>
      <c r="E137" s="102">
        <v>7</v>
      </c>
      <c r="F137" s="102">
        <f>D137*E137</f>
        <v>7</v>
      </c>
      <c r="G137" s="103">
        <f>D137*E137*20</f>
        <v>140</v>
      </c>
      <c r="H137" s="103">
        <f>D137*E137*22</f>
        <v>154</v>
      </c>
      <c r="I137" s="104">
        <f>D137*E137*21</f>
        <v>147</v>
      </c>
      <c r="J137" s="105">
        <f>D137*E137*23</f>
        <v>161</v>
      </c>
      <c r="K137" s="8">
        <f>D137*E137*21</f>
        <v>147</v>
      </c>
      <c r="L137" s="8">
        <f>D137*E137*22</f>
        <v>154</v>
      </c>
      <c r="M137" s="8">
        <f>D137*E137*23</f>
        <v>161</v>
      </c>
      <c r="N137" s="8">
        <f>D137*E137*20</f>
        <v>140</v>
      </c>
      <c r="O137" s="8">
        <f>D137*E137*23</f>
        <v>161</v>
      </c>
      <c r="P137" s="8">
        <f>D137*E137*22</f>
        <v>154</v>
      </c>
      <c r="Q137" s="8">
        <f>D137*E137*21</f>
        <v>147</v>
      </c>
      <c r="R137" s="112">
        <f>SUM(G137:Q137)</f>
        <v>1666</v>
      </c>
      <c r="S137" s="93"/>
      <c r="T137" s="94"/>
      <c r="U137" s="95"/>
    </row>
    <row r="138" spans="1:24" s="96" customFormat="1">
      <c r="A138" s="228"/>
      <c r="B138" s="231"/>
      <c r="C138" s="229" t="s">
        <v>21</v>
      </c>
      <c r="D138" s="233"/>
      <c r="E138" s="233"/>
      <c r="F138" s="233"/>
      <c r="G138" s="233"/>
      <c r="H138" s="233"/>
      <c r="I138" s="233"/>
      <c r="J138" s="233"/>
      <c r="K138" s="233"/>
      <c r="L138" s="233"/>
      <c r="M138" s="233"/>
      <c r="N138" s="233"/>
      <c r="O138" s="233"/>
      <c r="P138" s="233"/>
      <c r="Q138" s="253"/>
      <c r="R138" s="92"/>
      <c r="S138" s="93"/>
      <c r="T138" s="94"/>
      <c r="U138" s="95"/>
    </row>
    <row r="139" spans="1:24" s="96" customFormat="1" ht="12">
      <c r="A139" s="228"/>
      <c r="B139" s="231"/>
      <c r="C139" s="107" t="s">
        <v>108</v>
      </c>
      <c r="D139" s="107">
        <v>1</v>
      </c>
      <c r="E139" s="108">
        <v>7</v>
      </c>
      <c r="F139" s="108">
        <f>D139*E139</f>
        <v>7</v>
      </c>
      <c r="G139" s="109">
        <f>D139*E139*4</f>
        <v>28</v>
      </c>
      <c r="H139" s="109">
        <f>D139*E139*5</f>
        <v>35</v>
      </c>
      <c r="I139" s="110">
        <f>D139*E139*4</f>
        <v>28</v>
      </c>
      <c r="J139" s="111">
        <f>D139*E139*4</f>
        <v>28</v>
      </c>
      <c r="K139" s="111">
        <f>D139*E139*5</f>
        <v>35</v>
      </c>
      <c r="L139" s="111">
        <f>D139*E139*4</f>
        <v>28</v>
      </c>
      <c r="M139" s="111">
        <f>D139*E139*4</f>
        <v>28</v>
      </c>
      <c r="N139" s="111">
        <f>D139*E139*5</f>
        <v>35</v>
      </c>
      <c r="O139" s="111">
        <f>D139*E139*4</f>
        <v>28</v>
      </c>
      <c r="P139" s="111">
        <f>D139*E139*4</f>
        <v>28</v>
      </c>
      <c r="Q139" s="111">
        <f>D139*E139*5</f>
        <v>35</v>
      </c>
      <c r="R139" s="112">
        <f>SUM(G139:Q139)</f>
        <v>336</v>
      </c>
      <c r="S139" s="93"/>
      <c r="T139" s="94"/>
      <c r="U139" s="95"/>
    </row>
    <row r="140" spans="1:24" s="96" customFormat="1" ht="12">
      <c r="A140" s="228"/>
      <c r="B140" s="231"/>
      <c r="C140" s="229" t="s">
        <v>22</v>
      </c>
      <c r="D140" s="233"/>
      <c r="E140" s="233"/>
      <c r="F140" s="233"/>
      <c r="G140" s="233"/>
      <c r="H140" s="233"/>
      <c r="I140" s="233"/>
      <c r="J140" s="233"/>
      <c r="K140" s="233"/>
      <c r="L140" s="233"/>
      <c r="M140" s="233"/>
      <c r="N140" s="233"/>
      <c r="O140" s="233"/>
      <c r="P140" s="233"/>
      <c r="Q140" s="233"/>
      <c r="R140" s="113"/>
      <c r="S140" s="155"/>
      <c r="T140" s="95"/>
      <c r="U140" s="95"/>
    </row>
    <row r="141" spans="1:24" s="96" customFormat="1" ht="12">
      <c r="A141" s="222"/>
      <c r="B141" s="232"/>
      <c r="C141" s="97" t="s">
        <v>108</v>
      </c>
      <c r="D141" s="97">
        <v>1</v>
      </c>
      <c r="E141" s="97">
        <v>7</v>
      </c>
      <c r="F141" s="97">
        <f>D141*E141</f>
        <v>7</v>
      </c>
      <c r="G141" s="156">
        <f>D141*E141*4</f>
        <v>28</v>
      </c>
      <c r="H141" s="156">
        <f>D141*E141*4</f>
        <v>28</v>
      </c>
      <c r="I141" s="99">
        <f>D141*E141*5</f>
        <v>35</v>
      </c>
      <c r="J141" s="8">
        <f>D141*E141*4</f>
        <v>28</v>
      </c>
      <c r="K141" s="8">
        <f>D141*E141*4</f>
        <v>28</v>
      </c>
      <c r="L141" s="8">
        <f>D141*E141*5</f>
        <v>35</v>
      </c>
      <c r="M141" s="8">
        <f>D141*E141*4</f>
        <v>28</v>
      </c>
      <c r="N141" s="8">
        <f>D141*E141*5</f>
        <v>35</v>
      </c>
      <c r="O141" s="8">
        <f>D141*E141*4</f>
        <v>28</v>
      </c>
      <c r="P141" s="8">
        <f>D141*E141*4</f>
        <v>28</v>
      </c>
      <c r="Q141" s="8">
        <f>D141*E141*5</f>
        <v>35</v>
      </c>
      <c r="R141" s="100">
        <f>SUM(G141:Q141)</f>
        <v>336</v>
      </c>
      <c r="S141" s="155"/>
      <c r="T141" s="95"/>
      <c r="U141" s="95"/>
    </row>
    <row r="142" spans="1:24" s="96" customFormat="1" thickBot="1">
      <c r="A142" s="157"/>
      <c r="B142" s="157"/>
      <c r="C142" s="157"/>
      <c r="D142" s="158">
        <f>D119+D120+D122+D124+D126+D128+D130+D132+D134+D136+D137+D139+D141</f>
        <v>13</v>
      </c>
      <c r="E142" s="157"/>
      <c r="F142" s="157"/>
      <c r="G142" s="159"/>
      <c r="H142" s="159"/>
      <c r="I142" s="160"/>
      <c r="J142" s="15"/>
      <c r="K142" s="15"/>
      <c r="L142" s="15"/>
      <c r="M142" s="15"/>
      <c r="N142" s="15"/>
      <c r="O142" s="15"/>
      <c r="P142" s="15"/>
      <c r="Q142" s="15"/>
      <c r="R142" s="161"/>
      <c r="S142" s="155"/>
      <c r="T142" s="95"/>
      <c r="U142" s="95"/>
    </row>
    <row r="143" spans="1:24" s="96" customFormat="1" ht="13.5" thickBot="1">
      <c r="A143" s="157"/>
      <c r="B143" s="157"/>
      <c r="C143" s="162"/>
      <c r="D143" s="163">
        <f>D5+D6+D8+D10+D12+D13+D15+D17+D18+D20+D22+D24+D26+D28+D29+D31+D33+D35+D36+D38+D40+D42+D44+D45+D47+D49+D51+D52+D54+D56+D57+D59</f>
        <v>38</v>
      </c>
      <c r="E143" s="157"/>
      <c r="F143" s="157"/>
      <c r="G143" s="159"/>
      <c r="H143" s="159"/>
      <c r="I143" s="160"/>
      <c r="J143" s="15"/>
      <c r="K143" s="15"/>
      <c r="L143" s="15"/>
      <c r="M143" s="15"/>
      <c r="N143" s="15"/>
      <c r="O143" s="164"/>
      <c r="P143" s="164" t="s">
        <v>57</v>
      </c>
      <c r="Q143" s="164"/>
      <c r="R143" s="175">
        <f>SUM(R5:R142)</f>
        <v>100146</v>
      </c>
      <c r="S143" s="155"/>
      <c r="T143" s="95"/>
      <c r="U143" s="95"/>
    </row>
    <row r="144" spans="1:24" s="1" customFormat="1" ht="63">
      <c r="A144" s="165"/>
      <c r="B144" s="166" t="s">
        <v>138</v>
      </c>
      <c r="G144" s="44"/>
      <c r="H144" s="44"/>
      <c r="I144" s="45"/>
      <c r="J144" s="11"/>
      <c r="K144" s="11"/>
      <c r="L144" s="11"/>
      <c r="M144" s="11"/>
      <c r="N144" s="11"/>
      <c r="O144" s="14"/>
      <c r="P144" s="14"/>
      <c r="Q144" s="14"/>
      <c r="R144" s="14"/>
      <c r="S144" s="14"/>
      <c r="T144" s="14"/>
      <c r="U144" s="3"/>
      <c r="X144" s="167"/>
    </row>
    <row r="145" spans="1:24" s="1" customFormat="1" ht="47.25">
      <c r="A145" s="168"/>
      <c r="B145" s="166" t="s">
        <v>139</v>
      </c>
      <c r="G145" s="44"/>
      <c r="H145" s="44"/>
      <c r="I145" s="45"/>
      <c r="J145" s="11"/>
      <c r="K145" s="11"/>
      <c r="L145" s="11"/>
      <c r="M145" s="11"/>
      <c r="N145" s="11"/>
      <c r="O145" s="11"/>
      <c r="P145" s="11"/>
      <c r="Q145" s="11"/>
      <c r="R145" s="7"/>
      <c r="S145" s="7"/>
      <c r="T145" s="7"/>
      <c r="U145" s="2"/>
      <c r="X145" s="167"/>
    </row>
    <row r="146" spans="1:24" s="1" customFormat="1" ht="15.75">
      <c r="A146" s="169">
        <f>R143</f>
        <v>100146</v>
      </c>
      <c r="B146" s="170" t="s">
        <v>103</v>
      </c>
      <c r="G146" s="44"/>
      <c r="H146" s="44"/>
      <c r="I146" s="45"/>
      <c r="J146" s="11"/>
      <c r="K146" s="11"/>
      <c r="L146" s="11"/>
      <c r="M146" s="11"/>
      <c r="N146" s="11"/>
      <c r="O146" s="11"/>
      <c r="P146" s="11"/>
      <c r="Q146" s="11"/>
      <c r="R146" s="7"/>
      <c r="S146" s="7"/>
      <c r="T146" s="7"/>
      <c r="U146" s="2"/>
      <c r="X146" s="167"/>
    </row>
    <row r="147" spans="1:24" s="1" customFormat="1">
      <c r="B147" s="83"/>
      <c r="G147" s="44"/>
      <c r="H147" s="44"/>
      <c r="I147" s="45"/>
      <c r="J147" s="11"/>
      <c r="K147" s="11"/>
      <c r="L147" s="11"/>
      <c r="M147" s="11"/>
      <c r="N147" s="11"/>
      <c r="O147" s="11"/>
      <c r="P147" s="11"/>
      <c r="Q147" s="11"/>
      <c r="R147" s="7"/>
      <c r="S147" s="7"/>
      <c r="T147" s="7"/>
      <c r="U147" s="2"/>
      <c r="X147" s="167"/>
    </row>
    <row r="148" spans="1:24" s="1" customFormat="1">
      <c r="B148" s="83"/>
      <c r="G148" s="44"/>
      <c r="H148" s="44"/>
      <c r="I148" s="45"/>
      <c r="J148" s="11"/>
      <c r="K148" s="11"/>
      <c r="L148" s="11"/>
      <c r="M148" s="11"/>
      <c r="N148" s="11"/>
      <c r="O148" s="11"/>
      <c r="P148" s="11"/>
      <c r="Q148" s="11"/>
      <c r="R148" s="7"/>
      <c r="S148" s="7"/>
      <c r="T148" s="7"/>
      <c r="U148" s="2"/>
      <c r="X148" s="167"/>
    </row>
    <row r="149" spans="1:24" s="1" customFormat="1">
      <c r="B149" s="83"/>
      <c r="G149" s="44"/>
      <c r="H149" s="44"/>
      <c r="I149" s="45"/>
      <c r="J149" s="11"/>
      <c r="K149" s="11"/>
      <c r="L149" s="11"/>
      <c r="M149" s="11"/>
      <c r="N149" s="11"/>
      <c r="O149" s="11"/>
      <c r="P149" s="11"/>
      <c r="Q149" s="11"/>
      <c r="R149" s="7"/>
      <c r="S149" s="7"/>
      <c r="T149" s="7"/>
      <c r="U149" s="2"/>
      <c r="X149" s="167"/>
    </row>
    <row r="150" spans="1:24" s="1" customFormat="1">
      <c r="B150" s="83"/>
      <c r="G150" s="44"/>
      <c r="H150" s="44"/>
      <c r="I150" s="45"/>
      <c r="J150" s="11"/>
      <c r="K150" s="11"/>
      <c r="L150" s="11"/>
      <c r="M150" s="11"/>
      <c r="N150" s="11"/>
      <c r="O150" s="11"/>
      <c r="P150" s="11"/>
      <c r="Q150" s="11"/>
      <c r="R150" s="7"/>
      <c r="S150" s="7"/>
      <c r="T150" s="7"/>
      <c r="U150" s="2"/>
      <c r="X150" s="167"/>
    </row>
    <row r="151" spans="1:24" s="1" customFormat="1">
      <c r="B151" s="83"/>
      <c r="G151" s="44"/>
      <c r="H151" s="44"/>
      <c r="I151" s="45"/>
      <c r="J151" s="11"/>
      <c r="K151" s="11"/>
      <c r="L151" s="11"/>
      <c r="M151" s="11"/>
      <c r="N151" s="11"/>
      <c r="O151" s="11"/>
      <c r="P151" s="11"/>
      <c r="Q151" s="11"/>
      <c r="R151" s="7"/>
      <c r="S151" s="7"/>
      <c r="T151" s="7"/>
      <c r="U151" s="2"/>
      <c r="X151" s="167"/>
    </row>
    <row r="152" spans="1:24" s="1" customFormat="1">
      <c r="B152" s="83"/>
      <c r="G152" s="44"/>
      <c r="H152" s="44"/>
      <c r="I152" s="45"/>
      <c r="J152" s="11"/>
      <c r="K152" s="11"/>
      <c r="L152" s="11"/>
      <c r="M152" s="11"/>
      <c r="N152" s="11"/>
      <c r="O152" s="11"/>
      <c r="P152" s="11"/>
      <c r="Q152" s="11"/>
      <c r="R152" s="7"/>
      <c r="S152" s="7"/>
      <c r="T152" s="7"/>
      <c r="U152" s="2"/>
      <c r="X152" s="167"/>
    </row>
    <row r="153" spans="1:24" s="1" customFormat="1">
      <c r="B153" s="83"/>
      <c r="G153" s="44"/>
      <c r="H153" s="44"/>
      <c r="I153" s="45"/>
      <c r="J153" s="11"/>
      <c r="K153" s="11"/>
      <c r="L153" s="11"/>
      <c r="M153" s="11"/>
      <c r="N153" s="11"/>
      <c r="O153" s="11"/>
      <c r="P153" s="11"/>
      <c r="Q153" s="11"/>
      <c r="R153" s="7"/>
      <c r="S153" s="7"/>
      <c r="T153" s="7"/>
      <c r="U153" s="2"/>
      <c r="X153" s="167"/>
    </row>
    <row r="154" spans="1:24" s="1" customFormat="1">
      <c r="B154" s="83"/>
      <c r="G154" s="44"/>
      <c r="H154" s="44"/>
      <c r="I154" s="45"/>
      <c r="J154" s="11"/>
      <c r="K154" s="11"/>
      <c r="L154" s="11"/>
      <c r="M154" s="11"/>
      <c r="N154" s="11"/>
      <c r="O154" s="11"/>
      <c r="P154" s="11"/>
      <c r="Q154" s="11"/>
      <c r="R154" s="7"/>
      <c r="S154" s="7"/>
      <c r="T154" s="7"/>
      <c r="U154" s="2"/>
      <c r="X154" s="167"/>
    </row>
    <row r="155" spans="1:24" s="1" customFormat="1">
      <c r="B155" s="83"/>
      <c r="G155" s="44"/>
      <c r="H155" s="44"/>
      <c r="I155" s="45"/>
      <c r="J155" s="11"/>
      <c r="K155" s="11"/>
      <c r="L155" s="11"/>
      <c r="M155" s="11"/>
      <c r="N155" s="11"/>
      <c r="O155" s="11"/>
      <c r="P155" s="11"/>
      <c r="Q155" s="11"/>
      <c r="R155" s="7"/>
      <c r="S155" s="7"/>
      <c r="T155" s="7"/>
      <c r="U155" s="2"/>
      <c r="X155" s="167"/>
    </row>
    <row r="156" spans="1:24" s="1" customFormat="1">
      <c r="B156" s="83"/>
      <c r="G156" s="44"/>
      <c r="H156" s="44"/>
      <c r="I156" s="45"/>
      <c r="J156" s="11"/>
      <c r="K156" s="11"/>
      <c r="L156" s="11"/>
      <c r="M156" s="11"/>
      <c r="N156" s="11"/>
      <c r="O156" s="11"/>
      <c r="P156" s="11"/>
      <c r="Q156" s="11"/>
      <c r="R156" s="7"/>
      <c r="S156" s="7"/>
      <c r="T156" s="7"/>
      <c r="U156" s="2"/>
      <c r="X156" s="167"/>
    </row>
    <row r="157" spans="1:24" s="1" customFormat="1">
      <c r="B157" s="83"/>
      <c r="G157" s="44"/>
      <c r="H157" s="44"/>
      <c r="I157" s="45"/>
      <c r="J157" s="11"/>
      <c r="K157" s="11"/>
      <c r="L157" s="11"/>
      <c r="M157" s="11"/>
      <c r="N157" s="11"/>
      <c r="O157" s="11"/>
      <c r="P157" s="11"/>
      <c r="Q157" s="11"/>
      <c r="R157" s="7"/>
      <c r="S157" s="7"/>
      <c r="T157" s="7"/>
      <c r="U157" s="2"/>
      <c r="X157" s="167"/>
    </row>
    <row r="158" spans="1:24" s="1" customFormat="1">
      <c r="B158" s="83"/>
      <c r="G158" s="44"/>
      <c r="H158" s="44"/>
      <c r="I158" s="45"/>
      <c r="J158" s="11"/>
      <c r="K158" s="11"/>
      <c r="L158" s="11"/>
      <c r="M158" s="11"/>
      <c r="N158" s="11"/>
      <c r="O158" s="11"/>
      <c r="P158" s="11"/>
      <c r="Q158" s="11"/>
      <c r="R158" s="7"/>
      <c r="S158" s="7"/>
      <c r="T158" s="7"/>
      <c r="U158" s="2"/>
      <c r="X158" s="167"/>
    </row>
    <row r="159" spans="1:24" s="1" customFormat="1">
      <c r="B159" s="83"/>
      <c r="G159" s="44"/>
      <c r="H159" s="44"/>
      <c r="I159" s="45"/>
      <c r="J159" s="11"/>
      <c r="K159" s="11"/>
      <c r="L159" s="11"/>
      <c r="M159" s="11"/>
      <c r="N159" s="11"/>
      <c r="O159" s="11"/>
      <c r="P159" s="11"/>
      <c r="Q159" s="11"/>
      <c r="R159" s="7"/>
      <c r="S159" s="7"/>
      <c r="T159" s="7"/>
      <c r="U159" s="2"/>
      <c r="X159" s="167"/>
    </row>
    <row r="160" spans="1:24" s="1" customFormat="1">
      <c r="B160" s="83"/>
      <c r="G160" s="44"/>
      <c r="H160" s="44"/>
      <c r="I160" s="45"/>
      <c r="J160" s="11"/>
      <c r="K160" s="11"/>
      <c r="L160" s="11"/>
      <c r="M160" s="11"/>
      <c r="N160" s="11"/>
      <c r="O160" s="11"/>
      <c r="P160" s="11"/>
      <c r="Q160" s="11"/>
      <c r="R160" s="7"/>
      <c r="S160" s="7"/>
      <c r="T160" s="7"/>
      <c r="U160" s="2"/>
      <c r="X160" s="167"/>
    </row>
    <row r="161" spans="2:24" s="1" customFormat="1">
      <c r="B161" s="83"/>
      <c r="G161" s="44"/>
      <c r="H161" s="44"/>
      <c r="I161" s="45"/>
      <c r="J161" s="11"/>
      <c r="K161" s="11"/>
      <c r="L161" s="11"/>
      <c r="M161" s="11"/>
      <c r="N161" s="11"/>
      <c r="O161" s="11"/>
      <c r="P161" s="11"/>
      <c r="Q161" s="11"/>
      <c r="R161" s="7"/>
      <c r="S161" s="7"/>
      <c r="T161" s="7"/>
      <c r="U161" s="2"/>
      <c r="X161" s="167"/>
    </row>
    <row r="162" spans="2:24" s="1" customFormat="1">
      <c r="B162" s="83"/>
      <c r="G162" s="44"/>
      <c r="H162" s="44"/>
      <c r="I162" s="45"/>
      <c r="J162" s="11"/>
      <c r="K162" s="11"/>
      <c r="L162" s="11"/>
      <c r="M162" s="11"/>
      <c r="N162" s="11"/>
      <c r="O162" s="11"/>
      <c r="P162" s="11"/>
      <c r="Q162" s="11"/>
      <c r="R162" s="7"/>
      <c r="S162" s="7"/>
      <c r="T162" s="7"/>
      <c r="U162" s="2"/>
      <c r="X162" s="167"/>
    </row>
    <row r="163" spans="2:24" s="1" customFormat="1">
      <c r="B163" s="83"/>
      <c r="G163" s="44"/>
      <c r="H163" s="44"/>
      <c r="I163" s="45"/>
      <c r="J163" s="11"/>
      <c r="K163" s="11"/>
      <c r="L163" s="11"/>
      <c r="M163" s="11"/>
      <c r="N163" s="11"/>
      <c r="O163" s="11"/>
      <c r="P163" s="11"/>
      <c r="Q163" s="11"/>
      <c r="R163" s="7"/>
      <c r="S163" s="7"/>
      <c r="T163" s="7"/>
      <c r="U163" s="2"/>
      <c r="X163" s="167"/>
    </row>
    <row r="164" spans="2:24" s="1" customFormat="1">
      <c r="B164" s="83"/>
      <c r="G164" s="44"/>
      <c r="H164" s="44"/>
      <c r="I164" s="45"/>
      <c r="J164" s="11"/>
      <c r="K164" s="11"/>
      <c r="L164" s="11"/>
      <c r="M164" s="11"/>
      <c r="N164" s="11"/>
      <c r="O164" s="11"/>
      <c r="P164" s="11"/>
      <c r="Q164" s="11"/>
      <c r="R164" s="7"/>
      <c r="S164" s="7"/>
      <c r="T164" s="7"/>
      <c r="U164" s="2"/>
      <c r="X164" s="167"/>
    </row>
    <row r="165" spans="2:24" s="1" customFormat="1">
      <c r="B165" s="83"/>
      <c r="G165" s="44"/>
      <c r="H165" s="44"/>
      <c r="I165" s="45"/>
      <c r="J165" s="11"/>
      <c r="K165" s="11"/>
      <c r="L165" s="11"/>
      <c r="M165" s="11"/>
      <c r="N165" s="11"/>
      <c r="O165" s="11"/>
      <c r="P165" s="11"/>
      <c r="Q165" s="11"/>
      <c r="R165" s="7"/>
      <c r="S165" s="7"/>
      <c r="T165" s="7"/>
      <c r="U165" s="2"/>
      <c r="X165" s="167"/>
    </row>
    <row r="166" spans="2:24" s="1" customFormat="1">
      <c r="B166" s="83"/>
      <c r="G166" s="44"/>
      <c r="H166" s="44"/>
      <c r="I166" s="45"/>
      <c r="J166" s="11"/>
      <c r="K166" s="11"/>
      <c r="L166" s="11"/>
      <c r="M166" s="11"/>
      <c r="N166" s="11"/>
      <c r="O166" s="11"/>
      <c r="P166" s="11"/>
      <c r="Q166" s="11"/>
      <c r="R166" s="7"/>
      <c r="S166" s="7"/>
      <c r="T166" s="7"/>
      <c r="U166" s="2"/>
      <c r="X166" s="167"/>
    </row>
    <row r="167" spans="2:24" s="1" customFormat="1">
      <c r="B167" s="83"/>
      <c r="G167" s="44"/>
      <c r="H167" s="44"/>
      <c r="I167" s="45"/>
      <c r="J167" s="11"/>
      <c r="K167" s="11"/>
      <c r="L167" s="11"/>
      <c r="M167" s="11"/>
      <c r="N167" s="11"/>
      <c r="O167" s="11"/>
      <c r="P167" s="11"/>
      <c r="Q167" s="11"/>
      <c r="R167" s="7"/>
      <c r="S167" s="7"/>
      <c r="T167" s="7"/>
      <c r="U167" s="2"/>
      <c r="X167" s="167"/>
    </row>
    <row r="168" spans="2:24" s="1" customFormat="1">
      <c r="B168" s="83"/>
      <c r="G168" s="44"/>
      <c r="H168" s="44"/>
      <c r="I168" s="45"/>
      <c r="J168" s="11"/>
      <c r="K168" s="11"/>
      <c r="L168" s="11"/>
      <c r="M168" s="11"/>
      <c r="N168" s="11"/>
      <c r="O168" s="11"/>
      <c r="P168" s="11"/>
      <c r="Q168" s="11"/>
      <c r="R168" s="7"/>
      <c r="S168" s="7"/>
      <c r="T168" s="7"/>
      <c r="U168" s="2"/>
      <c r="X168" s="167"/>
    </row>
    <row r="169" spans="2:24" s="1" customFormat="1">
      <c r="B169" s="83"/>
      <c r="G169" s="44"/>
      <c r="H169" s="44"/>
      <c r="I169" s="45"/>
      <c r="J169" s="11"/>
      <c r="K169" s="11"/>
      <c r="L169" s="11"/>
      <c r="M169" s="11"/>
      <c r="N169" s="11"/>
      <c r="O169" s="11"/>
      <c r="P169" s="11"/>
      <c r="Q169" s="11"/>
      <c r="R169" s="7"/>
      <c r="S169" s="7"/>
      <c r="T169" s="7"/>
      <c r="U169" s="2"/>
      <c r="X169" s="167"/>
    </row>
    <row r="170" spans="2:24" s="1" customFormat="1">
      <c r="B170" s="83"/>
      <c r="G170" s="44"/>
      <c r="H170" s="44"/>
      <c r="I170" s="45"/>
      <c r="J170" s="11"/>
      <c r="K170" s="11"/>
      <c r="L170" s="11"/>
      <c r="M170" s="11"/>
      <c r="N170" s="11"/>
      <c r="O170" s="11"/>
      <c r="P170" s="11"/>
      <c r="Q170" s="11"/>
      <c r="R170" s="7"/>
      <c r="S170" s="7"/>
      <c r="T170" s="7"/>
      <c r="U170" s="2"/>
      <c r="X170" s="167"/>
    </row>
    <row r="171" spans="2:24" s="1" customFormat="1">
      <c r="B171" s="83"/>
      <c r="G171" s="44"/>
      <c r="H171" s="44"/>
      <c r="I171" s="45"/>
      <c r="J171" s="11"/>
      <c r="K171" s="11"/>
      <c r="L171" s="11"/>
      <c r="M171" s="11"/>
      <c r="N171" s="11"/>
      <c r="O171" s="11"/>
      <c r="P171" s="11"/>
      <c r="Q171" s="11"/>
      <c r="R171" s="7"/>
      <c r="S171" s="7"/>
      <c r="T171" s="7"/>
      <c r="U171" s="2"/>
      <c r="X171" s="167"/>
    </row>
    <row r="172" spans="2:24" s="1" customFormat="1">
      <c r="B172" s="83"/>
      <c r="G172" s="44"/>
      <c r="H172" s="44"/>
      <c r="I172" s="45"/>
      <c r="J172" s="11"/>
      <c r="K172" s="11"/>
      <c r="L172" s="11"/>
      <c r="M172" s="11"/>
      <c r="N172" s="11"/>
      <c r="O172" s="11"/>
      <c r="P172" s="11"/>
      <c r="Q172" s="11"/>
      <c r="R172" s="7"/>
      <c r="S172" s="7"/>
      <c r="T172" s="7"/>
      <c r="U172" s="2"/>
      <c r="X172" s="167"/>
    </row>
    <row r="173" spans="2:24" s="1" customFormat="1">
      <c r="B173" s="83"/>
      <c r="G173" s="44"/>
      <c r="H173" s="44"/>
      <c r="I173" s="45"/>
      <c r="J173" s="11"/>
      <c r="K173" s="11"/>
      <c r="L173" s="11"/>
      <c r="M173" s="11"/>
      <c r="N173" s="11"/>
      <c r="O173" s="11"/>
      <c r="P173" s="11"/>
      <c r="Q173" s="11"/>
      <c r="R173" s="7"/>
      <c r="S173" s="7"/>
      <c r="T173" s="7"/>
      <c r="U173" s="2"/>
      <c r="X173" s="167"/>
    </row>
    <row r="174" spans="2:24" s="1" customFormat="1">
      <c r="B174" s="83"/>
      <c r="G174" s="44"/>
      <c r="H174" s="44"/>
      <c r="I174" s="45"/>
      <c r="J174" s="11"/>
      <c r="K174" s="11"/>
      <c r="L174" s="11"/>
      <c r="M174" s="11"/>
      <c r="N174" s="11"/>
      <c r="O174" s="11"/>
      <c r="P174" s="11"/>
      <c r="Q174" s="11"/>
      <c r="R174" s="7"/>
      <c r="S174" s="7"/>
      <c r="T174" s="7"/>
      <c r="U174" s="2"/>
      <c r="X174" s="167"/>
    </row>
    <row r="175" spans="2:24" s="1" customFormat="1">
      <c r="B175" s="83"/>
      <c r="G175" s="44"/>
      <c r="H175" s="44"/>
      <c r="I175" s="45"/>
      <c r="J175" s="11"/>
      <c r="K175" s="11"/>
      <c r="L175" s="11"/>
      <c r="M175" s="11"/>
      <c r="N175" s="11"/>
      <c r="O175" s="11"/>
      <c r="P175" s="11"/>
      <c r="Q175" s="11"/>
      <c r="R175" s="7"/>
      <c r="S175" s="7"/>
      <c r="T175" s="7"/>
      <c r="U175" s="2"/>
      <c r="X175" s="167"/>
    </row>
    <row r="176" spans="2:24" s="1" customFormat="1">
      <c r="B176" s="83"/>
      <c r="G176" s="44"/>
      <c r="H176" s="44"/>
      <c r="I176" s="45"/>
      <c r="J176" s="11"/>
      <c r="K176" s="11"/>
      <c r="L176" s="11"/>
      <c r="M176" s="11"/>
      <c r="N176" s="11"/>
      <c r="O176" s="11"/>
      <c r="P176" s="11"/>
      <c r="Q176" s="11"/>
      <c r="R176" s="7"/>
      <c r="S176" s="7"/>
      <c r="T176" s="7"/>
      <c r="U176" s="2"/>
      <c r="X176" s="167"/>
    </row>
    <row r="177" spans="2:24" s="1" customFormat="1">
      <c r="B177" s="83"/>
      <c r="G177" s="44"/>
      <c r="H177" s="44"/>
      <c r="I177" s="45"/>
      <c r="J177" s="11"/>
      <c r="K177" s="11"/>
      <c r="L177" s="11"/>
      <c r="M177" s="11"/>
      <c r="N177" s="11"/>
      <c r="O177" s="11"/>
      <c r="P177" s="11"/>
      <c r="Q177" s="11"/>
      <c r="R177" s="7"/>
      <c r="S177" s="7"/>
      <c r="T177" s="7"/>
      <c r="U177" s="2"/>
      <c r="X177" s="167"/>
    </row>
    <row r="178" spans="2:24" s="1" customFormat="1">
      <c r="B178" s="83"/>
      <c r="G178" s="44"/>
      <c r="H178" s="44"/>
      <c r="I178" s="45"/>
      <c r="J178" s="11"/>
      <c r="K178" s="11"/>
      <c r="L178" s="11"/>
      <c r="M178" s="11"/>
      <c r="N178" s="11"/>
      <c r="O178" s="11"/>
      <c r="P178" s="11"/>
      <c r="Q178" s="11"/>
      <c r="R178" s="7"/>
      <c r="S178" s="7"/>
      <c r="T178" s="7"/>
      <c r="U178" s="2"/>
      <c r="X178" s="167"/>
    </row>
    <row r="179" spans="2:24" s="1" customFormat="1">
      <c r="B179" s="83"/>
      <c r="G179" s="44"/>
      <c r="H179" s="44"/>
      <c r="I179" s="45"/>
      <c r="J179" s="11"/>
      <c r="K179" s="11"/>
      <c r="L179" s="11"/>
      <c r="M179" s="11"/>
      <c r="N179" s="11"/>
      <c r="O179" s="11"/>
      <c r="P179" s="11"/>
      <c r="Q179" s="11"/>
      <c r="R179" s="7"/>
      <c r="S179" s="7"/>
      <c r="T179" s="7"/>
      <c r="U179" s="2"/>
      <c r="X179" s="167"/>
    </row>
    <row r="180" spans="2:24" s="1" customFormat="1">
      <c r="B180" s="83"/>
      <c r="G180" s="44"/>
      <c r="H180" s="44"/>
      <c r="I180" s="45"/>
      <c r="J180" s="11"/>
      <c r="K180" s="11"/>
      <c r="L180" s="11"/>
      <c r="M180" s="11"/>
      <c r="N180" s="11"/>
      <c r="O180" s="11"/>
      <c r="P180" s="11"/>
      <c r="Q180" s="11"/>
      <c r="R180" s="7"/>
      <c r="S180" s="7"/>
      <c r="T180" s="7"/>
      <c r="U180" s="2"/>
      <c r="X180" s="167"/>
    </row>
    <row r="181" spans="2:24" s="1" customFormat="1">
      <c r="B181" s="83"/>
      <c r="G181" s="44"/>
      <c r="H181" s="44"/>
      <c r="I181" s="45"/>
      <c r="J181" s="11"/>
      <c r="K181" s="11"/>
      <c r="L181" s="11"/>
      <c r="M181" s="11"/>
      <c r="N181" s="11"/>
      <c r="O181" s="11"/>
      <c r="P181" s="11"/>
      <c r="Q181" s="11"/>
      <c r="R181" s="7"/>
      <c r="S181" s="7"/>
      <c r="T181" s="7"/>
      <c r="U181" s="2"/>
      <c r="X181" s="167"/>
    </row>
    <row r="182" spans="2:24" s="1" customFormat="1">
      <c r="B182" s="83"/>
      <c r="G182" s="44"/>
      <c r="H182" s="44"/>
      <c r="I182" s="45"/>
      <c r="J182" s="11"/>
      <c r="K182" s="11"/>
      <c r="L182" s="11"/>
      <c r="M182" s="11"/>
      <c r="N182" s="11"/>
      <c r="O182" s="11"/>
      <c r="P182" s="11"/>
      <c r="Q182" s="11"/>
      <c r="R182" s="7"/>
      <c r="S182" s="7"/>
      <c r="T182" s="7"/>
      <c r="U182" s="2"/>
      <c r="X182" s="167"/>
    </row>
    <row r="183" spans="2:24" s="1" customFormat="1">
      <c r="B183" s="83"/>
      <c r="G183" s="44"/>
      <c r="H183" s="44"/>
      <c r="I183" s="45"/>
      <c r="J183" s="11"/>
      <c r="K183" s="11"/>
      <c r="L183" s="11"/>
      <c r="M183" s="11"/>
      <c r="N183" s="11"/>
      <c r="O183" s="11"/>
      <c r="P183" s="11"/>
      <c r="Q183" s="11"/>
      <c r="R183" s="7"/>
      <c r="S183" s="7"/>
      <c r="T183" s="7"/>
      <c r="U183" s="2"/>
      <c r="X183" s="167"/>
    </row>
    <row r="184" spans="2:24" s="1" customFormat="1">
      <c r="B184" s="83"/>
      <c r="G184" s="44"/>
      <c r="H184" s="44"/>
      <c r="I184" s="45"/>
      <c r="J184" s="11"/>
      <c r="K184" s="11"/>
      <c r="L184" s="11"/>
      <c r="M184" s="11"/>
      <c r="N184" s="11"/>
      <c r="O184" s="11"/>
      <c r="P184" s="11"/>
      <c r="Q184" s="11"/>
      <c r="R184" s="7"/>
      <c r="S184" s="7"/>
      <c r="T184" s="7"/>
      <c r="U184" s="2"/>
      <c r="X184" s="167"/>
    </row>
    <row r="185" spans="2:24" s="1" customFormat="1">
      <c r="B185" s="83"/>
      <c r="G185" s="44"/>
      <c r="H185" s="44"/>
      <c r="I185" s="45"/>
      <c r="J185" s="11"/>
      <c r="K185" s="11"/>
      <c r="L185" s="11"/>
      <c r="M185" s="11"/>
      <c r="N185" s="11"/>
      <c r="O185" s="11"/>
      <c r="P185" s="11"/>
      <c r="Q185" s="11"/>
      <c r="R185" s="7"/>
      <c r="S185" s="7"/>
      <c r="T185" s="7"/>
      <c r="U185" s="2"/>
      <c r="X185" s="167"/>
    </row>
    <row r="186" spans="2:24" s="1" customFormat="1">
      <c r="B186" s="83"/>
      <c r="G186" s="44"/>
      <c r="H186" s="44"/>
      <c r="I186" s="45"/>
      <c r="J186" s="11"/>
      <c r="K186" s="11"/>
      <c r="L186" s="11"/>
      <c r="M186" s="11"/>
      <c r="N186" s="11"/>
      <c r="O186" s="11"/>
      <c r="P186" s="11"/>
      <c r="Q186" s="11"/>
      <c r="R186" s="7"/>
      <c r="S186" s="7"/>
      <c r="T186" s="7"/>
      <c r="U186" s="2"/>
      <c r="X186" s="167"/>
    </row>
    <row r="187" spans="2:24" s="1" customFormat="1">
      <c r="B187" s="83"/>
      <c r="G187" s="44"/>
      <c r="H187" s="44"/>
      <c r="I187" s="45"/>
      <c r="J187" s="11"/>
      <c r="K187" s="11"/>
      <c r="L187" s="11"/>
      <c r="M187" s="11"/>
      <c r="N187" s="11"/>
      <c r="O187" s="11"/>
      <c r="P187" s="11"/>
      <c r="Q187" s="11"/>
      <c r="R187" s="7"/>
      <c r="S187" s="7"/>
      <c r="T187" s="7"/>
      <c r="U187" s="2"/>
      <c r="X187" s="167"/>
    </row>
    <row r="188" spans="2:24" s="1" customFormat="1">
      <c r="B188" s="83"/>
      <c r="G188" s="44"/>
      <c r="H188" s="44"/>
      <c r="I188" s="45"/>
      <c r="J188" s="11"/>
      <c r="K188" s="11"/>
      <c r="L188" s="11"/>
      <c r="M188" s="11"/>
      <c r="N188" s="11"/>
      <c r="O188" s="11"/>
      <c r="P188" s="11"/>
      <c r="Q188" s="11"/>
      <c r="R188" s="7"/>
      <c r="S188" s="7"/>
      <c r="T188" s="7"/>
      <c r="U188" s="2"/>
      <c r="X188" s="167"/>
    </row>
    <row r="189" spans="2:24" s="1" customFormat="1">
      <c r="B189" s="83"/>
      <c r="G189" s="44"/>
      <c r="H189" s="44"/>
      <c r="I189" s="45"/>
      <c r="J189" s="11"/>
      <c r="K189" s="11"/>
      <c r="L189" s="11"/>
      <c r="M189" s="11"/>
      <c r="N189" s="11"/>
      <c r="O189" s="11"/>
      <c r="P189" s="11"/>
      <c r="Q189" s="11"/>
      <c r="R189" s="7"/>
      <c r="S189" s="7"/>
      <c r="T189" s="7"/>
      <c r="U189" s="2"/>
      <c r="X189" s="167"/>
    </row>
    <row r="190" spans="2:24" s="1" customFormat="1">
      <c r="B190" s="83"/>
      <c r="G190" s="44"/>
      <c r="H190" s="44"/>
      <c r="I190" s="45"/>
      <c r="J190" s="11"/>
      <c r="K190" s="11"/>
      <c r="L190" s="11"/>
      <c r="M190" s="11"/>
      <c r="N190" s="11"/>
      <c r="O190" s="11"/>
      <c r="P190" s="11"/>
      <c r="Q190" s="11"/>
      <c r="R190" s="7"/>
      <c r="S190" s="7"/>
      <c r="T190" s="7"/>
      <c r="U190" s="2"/>
      <c r="X190" s="167"/>
    </row>
    <row r="191" spans="2:24" s="1" customFormat="1">
      <c r="B191" s="83"/>
      <c r="G191" s="44"/>
      <c r="H191" s="44"/>
      <c r="I191" s="45"/>
      <c r="J191" s="11"/>
      <c r="K191" s="11"/>
      <c r="L191" s="11"/>
      <c r="M191" s="11"/>
      <c r="N191" s="11"/>
      <c r="O191" s="11"/>
      <c r="P191" s="11"/>
      <c r="Q191" s="11"/>
      <c r="R191" s="7"/>
      <c r="S191" s="7"/>
      <c r="T191" s="7"/>
      <c r="U191" s="2"/>
      <c r="X191" s="167"/>
    </row>
    <row r="192" spans="2:24" s="1" customFormat="1">
      <c r="B192" s="83"/>
      <c r="G192" s="44"/>
      <c r="H192" s="44"/>
      <c r="I192" s="45"/>
      <c r="J192" s="11"/>
      <c r="K192" s="11"/>
      <c r="L192" s="11"/>
      <c r="M192" s="11"/>
      <c r="N192" s="11"/>
      <c r="O192" s="11"/>
      <c r="P192" s="11"/>
      <c r="Q192" s="11"/>
      <c r="R192" s="7"/>
      <c r="S192" s="7"/>
      <c r="T192" s="7"/>
      <c r="U192" s="2"/>
      <c r="X192" s="167"/>
    </row>
    <row r="193" spans="2:24" s="1" customFormat="1">
      <c r="B193" s="83"/>
      <c r="G193" s="44"/>
      <c r="H193" s="44"/>
      <c r="I193" s="45"/>
      <c r="J193" s="11"/>
      <c r="K193" s="11"/>
      <c r="L193" s="11"/>
      <c r="M193" s="11"/>
      <c r="N193" s="11"/>
      <c r="O193" s="11"/>
      <c r="P193" s="11"/>
      <c r="Q193" s="11"/>
      <c r="R193" s="7"/>
      <c r="S193" s="7"/>
      <c r="T193" s="7"/>
      <c r="U193" s="2"/>
      <c r="X193" s="167"/>
    </row>
    <row r="194" spans="2:24" s="1" customFormat="1">
      <c r="B194" s="83"/>
      <c r="G194" s="44"/>
      <c r="H194" s="44"/>
      <c r="I194" s="45"/>
      <c r="J194" s="11"/>
      <c r="K194" s="11"/>
      <c r="L194" s="11"/>
      <c r="M194" s="11"/>
      <c r="N194" s="11"/>
      <c r="O194" s="11"/>
      <c r="P194" s="11"/>
      <c r="Q194" s="11"/>
      <c r="R194" s="7"/>
      <c r="S194" s="7"/>
      <c r="T194" s="7"/>
      <c r="U194" s="2"/>
      <c r="X194" s="167"/>
    </row>
    <row r="195" spans="2:24" s="1" customFormat="1">
      <c r="B195" s="83"/>
      <c r="G195" s="44"/>
      <c r="H195" s="44"/>
      <c r="I195" s="45"/>
      <c r="J195" s="11"/>
      <c r="K195" s="11"/>
      <c r="L195" s="11"/>
      <c r="M195" s="11"/>
      <c r="N195" s="11"/>
      <c r="O195" s="11"/>
      <c r="P195" s="11"/>
      <c r="Q195" s="11"/>
      <c r="R195" s="7"/>
      <c r="S195" s="7"/>
      <c r="T195" s="7"/>
      <c r="U195" s="2"/>
      <c r="X195" s="167"/>
    </row>
    <row r="196" spans="2:24" s="1" customFormat="1">
      <c r="B196" s="83"/>
      <c r="G196" s="44"/>
      <c r="H196" s="44"/>
      <c r="I196" s="45"/>
      <c r="J196" s="11"/>
      <c r="K196" s="11"/>
      <c r="L196" s="11"/>
      <c r="M196" s="11"/>
      <c r="N196" s="11"/>
      <c r="O196" s="11"/>
      <c r="P196" s="11"/>
      <c r="Q196" s="11"/>
      <c r="R196" s="7"/>
      <c r="S196" s="7"/>
      <c r="T196" s="7"/>
      <c r="U196" s="2"/>
      <c r="X196" s="167"/>
    </row>
    <row r="197" spans="2:24" s="1" customFormat="1">
      <c r="B197" s="83"/>
      <c r="G197" s="44"/>
      <c r="H197" s="44"/>
      <c r="I197" s="45"/>
      <c r="J197" s="11"/>
      <c r="K197" s="11"/>
      <c r="L197" s="11"/>
      <c r="M197" s="11"/>
      <c r="N197" s="11"/>
      <c r="O197" s="11"/>
      <c r="P197" s="11"/>
      <c r="Q197" s="11"/>
      <c r="R197" s="7"/>
      <c r="S197" s="7"/>
      <c r="T197" s="7"/>
      <c r="U197" s="2"/>
      <c r="X197" s="167"/>
    </row>
    <row r="198" spans="2:24" s="1" customFormat="1">
      <c r="B198" s="83"/>
      <c r="G198" s="44"/>
      <c r="H198" s="44"/>
      <c r="I198" s="45"/>
      <c r="J198" s="11"/>
      <c r="K198" s="11"/>
      <c r="L198" s="11"/>
      <c r="M198" s="11"/>
      <c r="N198" s="11"/>
      <c r="O198" s="11"/>
      <c r="P198" s="11"/>
      <c r="Q198" s="11"/>
      <c r="R198" s="7"/>
      <c r="S198" s="7"/>
      <c r="T198" s="7"/>
      <c r="U198" s="2"/>
      <c r="X198" s="167"/>
    </row>
    <row r="199" spans="2:24" s="1" customFormat="1">
      <c r="B199" s="83"/>
      <c r="G199" s="44"/>
      <c r="H199" s="44"/>
      <c r="I199" s="45"/>
      <c r="J199" s="11"/>
      <c r="K199" s="11"/>
      <c r="L199" s="11"/>
      <c r="M199" s="11"/>
      <c r="N199" s="11"/>
      <c r="O199" s="11"/>
      <c r="P199" s="11"/>
      <c r="Q199" s="11"/>
      <c r="R199" s="7"/>
      <c r="S199" s="7"/>
      <c r="T199" s="7"/>
      <c r="U199" s="2"/>
      <c r="X199" s="167"/>
    </row>
    <row r="200" spans="2:24" s="1" customFormat="1">
      <c r="B200" s="83"/>
      <c r="G200" s="44"/>
      <c r="H200" s="44"/>
      <c r="I200" s="45"/>
      <c r="J200" s="11"/>
      <c r="K200" s="11"/>
      <c r="L200" s="11"/>
      <c r="M200" s="11"/>
      <c r="N200" s="11"/>
      <c r="O200" s="11"/>
      <c r="P200" s="11"/>
      <c r="Q200" s="11"/>
      <c r="R200" s="7"/>
      <c r="S200" s="7"/>
      <c r="T200" s="7"/>
      <c r="U200" s="2"/>
      <c r="X200" s="167"/>
    </row>
    <row r="65406" spans="7:18">
      <c r="G65406" s="172">
        <f t="shared" ref="G65406:Q65406" si="0">SUM(G5:G65405)</f>
        <v>8405</v>
      </c>
      <c r="H65406" s="172">
        <f t="shared" si="0"/>
        <v>9109</v>
      </c>
      <c r="I65406" s="173">
        <f t="shared" si="0"/>
        <v>8945</v>
      </c>
      <c r="J65406" s="174">
        <f t="shared" si="0"/>
        <v>9525</v>
      </c>
      <c r="K65406" s="174">
        <f t="shared" si="0"/>
        <v>9034</v>
      </c>
      <c r="L65406" s="174">
        <f t="shared" si="0"/>
        <v>9333</v>
      </c>
      <c r="M65406" s="174">
        <f t="shared" si="0"/>
        <v>9672</v>
      </c>
      <c r="N65406" s="174">
        <f t="shared" si="0"/>
        <v>8647</v>
      </c>
      <c r="O65406" s="174">
        <f t="shared" si="0"/>
        <v>9521</v>
      </c>
      <c r="P65406" s="174">
        <f t="shared" si="0"/>
        <v>9078</v>
      </c>
      <c r="Q65406" s="174">
        <f t="shared" si="0"/>
        <v>8877</v>
      </c>
      <c r="R65406" s="85">
        <f>SUM(G65406:Q65406)</f>
        <v>100146</v>
      </c>
    </row>
    <row r="65426" spans="7:18">
      <c r="G65426" s="172">
        <f t="shared" ref="G65426:Q65426" si="1">SUM(G65406)</f>
        <v>8405</v>
      </c>
      <c r="H65426" s="172">
        <f t="shared" si="1"/>
        <v>9109</v>
      </c>
      <c r="I65426" s="173">
        <f t="shared" si="1"/>
        <v>8945</v>
      </c>
      <c r="J65426" s="174">
        <f t="shared" si="1"/>
        <v>9525</v>
      </c>
      <c r="K65426" s="174">
        <f t="shared" si="1"/>
        <v>9034</v>
      </c>
      <c r="L65426" s="174">
        <f t="shared" si="1"/>
        <v>9333</v>
      </c>
      <c r="M65426" s="174">
        <f t="shared" si="1"/>
        <v>9672</v>
      </c>
      <c r="N65426" s="174">
        <f t="shared" si="1"/>
        <v>8647</v>
      </c>
      <c r="O65426" s="174">
        <f t="shared" si="1"/>
        <v>9521</v>
      </c>
      <c r="P65426" s="174">
        <f t="shared" si="1"/>
        <v>9078</v>
      </c>
      <c r="Q65426" s="174">
        <f t="shared" si="1"/>
        <v>8877</v>
      </c>
      <c r="R65426" s="85">
        <f>SUM(G65426:Q65536)</f>
        <v>100146</v>
      </c>
    </row>
  </sheetData>
  <mergeCells count="117">
    <mergeCell ref="A123:A126"/>
    <mergeCell ref="B123:B126"/>
    <mergeCell ref="C123:Q123"/>
    <mergeCell ref="C125:Q125"/>
    <mergeCell ref="A127:A130"/>
    <mergeCell ref="B127:B130"/>
    <mergeCell ref="C127:Q127"/>
    <mergeCell ref="C129:Q129"/>
    <mergeCell ref="A131:A134"/>
    <mergeCell ref="B131:B134"/>
    <mergeCell ref="C131:Q131"/>
    <mergeCell ref="C133:Q133"/>
    <mergeCell ref="A135:A141"/>
    <mergeCell ref="B135:B141"/>
    <mergeCell ref="C135:Q135"/>
    <mergeCell ref="C138:Q138"/>
    <mergeCell ref="C140:Q140"/>
    <mergeCell ref="A106:A109"/>
    <mergeCell ref="B106:B109"/>
    <mergeCell ref="C106:Q106"/>
    <mergeCell ref="C108:Q108"/>
    <mergeCell ref="A110:A113"/>
    <mergeCell ref="B110:B113"/>
    <mergeCell ref="C110:Q110"/>
    <mergeCell ref="C112:Q112"/>
    <mergeCell ref="A114:A117"/>
    <mergeCell ref="B114:B117"/>
    <mergeCell ref="C114:Q114"/>
    <mergeCell ref="C116:Q116"/>
    <mergeCell ref="A118:A122"/>
    <mergeCell ref="B118:B122"/>
    <mergeCell ref="C118:Q118"/>
    <mergeCell ref="C121:Q121"/>
    <mergeCell ref="A89:A93"/>
    <mergeCell ref="B89:B93"/>
    <mergeCell ref="C89:Q89"/>
    <mergeCell ref="C92:Q92"/>
    <mergeCell ref="A94:A97"/>
    <mergeCell ref="B94:B97"/>
    <mergeCell ref="C94:Q94"/>
    <mergeCell ref="C96:Q96"/>
    <mergeCell ref="A98:A101"/>
    <mergeCell ref="B98:B101"/>
    <mergeCell ref="C98:Q98"/>
    <mergeCell ref="C100:Q100"/>
    <mergeCell ref="A102:A105"/>
    <mergeCell ref="B102:B105"/>
    <mergeCell ref="C102:Q102"/>
    <mergeCell ref="C104:Q104"/>
    <mergeCell ref="A77:A83"/>
    <mergeCell ref="B77:B83"/>
    <mergeCell ref="C77:Q77"/>
    <mergeCell ref="C80:Q80"/>
    <mergeCell ref="C82:Q82"/>
    <mergeCell ref="A84:A88"/>
    <mergeCell ref="B84:B88"/>
    <mergeCell ref="C84:Q84"/>
    <mergeCell ref="C87:Q87"/>
    <mergeCell ref="A55:A59"/>
    <mergeCell ref="B55:B59"/>
    <mergeCell ref="C55:Q55"/>
    <mergeCell ref="C58:Q58"/>
    <mergeCell ref="A60:A64"/>
    <mergeCell ref="B60:B64"/>
    <mergeCell ref="C60:Q60"/>
    <mergeCell ref="C63:Q63"/>
    <mergeCell ref="A65:A71"/>
    <mergeCell ref="B65:B71"/>
    <mergeCell ref="C65:Q65"/>
    <mergeCell ref="C68:Q68"/>
    <mergeCell ref="C70:Q70"/>
    <mergeCell ref="A72:A76"/>
    <mergeCell ref="B72:B76"/>
    <mergeCell ref="C72:Q72"/>
    <mergeCell ref="C75:Q75"/>
    <mergeCell ref="A34:A38"/>
    <mergeCell ref="B34:B38"/>
    <mergeCell ref="C34:Q34"/>
    <mergeCell ref="C37:Q37"/>
    <mergeCell ref="A39:A42"/>
    <mergeCell ref="B39:B42"/>
    <mergeCell ref="C39:Q39"/>
    <mergeCell ref="C41:Q41"/>
    <mergeCell ref="A43:A49"/>
    <mergeCell ref="B43:B49"/>
    <mergeCell ref="C43:Q43"/>
    <mergeCell ref="C46:Q46"/>
    <mergeCell ref="C48:Q48"/>
    <mergeCell ref="A50:A54"/>
    <mergeCell ref="B50:B54"/>
    <mergeCell ref="C50:Q50"/>
    <mergeCell ref="C53:Q53"/>
    <mergeCell ref="A23:A26"/>
    <mergeCell ref="B23:B26"/>
    <mergeCell ref="C23:Q23"/>
    <mergeCell ref="C25:Q25"/>
    <mergeCell ref="A27:A33"/>
    <mergeCell ref="B27:B33"/>
    <mergeCell ref="C27:Q27"/>
    <mergeCell ref="C30:Q30"/>
    <mergeCell ref="C32:Q32"/>
    <mergeCell ref="A1:R1"/>
    <mergeCell ref="A2:R2"/>
    <mergeCell ref="A4:A10"/>
    <mergeCell ref="B4:B10"/>
    <mergeCell ref="C4:Q4"/>
    <mergeCell ref="C7:Q7"/>
    <mergeCell ref="C9:Q9"/>
    <mergeCell ref="A11:A15"/>
    <mergeCell ref="C11:Q11"/>
    <mergeCell ref="B13:B15"/>
    <mergeCell ref="C14:Q14"/>
    <mergeCell ref="A16:A22"/>
    <mergeCell ref="B16:B22"/>
    <mergeCell ref="C16:Q16"/>
    <mergeCell ref="C19:Q19"/>
    <mergeCell ref="C21:Q21"/>
  </mergeCells>
  <phoneticPr fontId="4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4:C7"/>
  <sheetViews>
    <sheetView workbookViewId="0">
      <selection activeCell="B18" sqref="B18"/>
    </sheetView>
  </sheetViews>
  <sheetFormatPr defaultColWidth="11.42578125" defaultRowHeight="12.75"/>
  <cols>
    <col min="2" max="2" width="16.5703125" customWidth="1"/>
    <col min="3" max="3" width="14.7109375" customWidth="1"/>
  </cols>
  <sheetData>
    <row r="4" spans="2:3">
      <c r="B4" t="s">
        <v>140</v>
      </c>
      <c r="C4" s="178">
        <f ca="1">'MEXICALI 2017'!A88</f>
        <v>77536</v>
      </c>
    </row>
    <row r="5" spans="2:3">
      <c r="B5" t="s">
        <v>141</v>
      </c>
      <c r="C5" s="179">
        <f ca="1">ENSENADA!A36</f>
        <v>35438</v>
      </c>
    </row>
    <row r="6" spans="2:3">
      <c r="B6" t="s">
        <v>105</v>
      </c>
      <c r="C6" s="179">
        <f ca="1">TIJUANA!A146</f>
        <v>100146</v>
      </c>
    </row>
    <row r="7" spans="2:3">
      <c r="B7" t="s">
        <v>57</v>
      </c>
      <c r="C7" s="178">
        <f>SUM(C4:C6)</f>
        <v>213120</v>
      </c>
    </row>
  </sheetData>
  <phoneticPr fontId="4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3:Q208"/>
  <sheetViews>
    <sheetView topLeftCell="A61" workbookViewId="0">
      <selection activeCell="P100" sqref="P100"/>
    </sheetView>
  </sheetViews>
  <sheetFormatPr defaultColWidth="11.42578125" defaultRowHeight="12.75"/>
  <cols>
    <col min="2" max="13" width="5.7109375" customWidth="1"/>
    <col min="14" max="14" width="4.7109375" customWidth="1"/>
    <col min="15" max="15" width="5.5703125" customWidth="1"/>
  </cols>
  <sheetData>
    <row r="3" spans="2:13" ht="48.75" customHeight="1">
      <c r="B3" s="283" t="s">
        <v>49</v>
      </c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</row>
    <row r="4" spans="2:13" ht="45" customHeight="1">
      <c r="B4" s="276" t="s">
        <v>48</v>
      </c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</row>
    <row r="5" spans="2:13" ht="15" customHeight="1">
      <c r="B5" s="276"/>
      <c r="C5" s="276"/>
      <c r="D5" s="276"/>
      <c r="E5" s="276"/>
      <c r="F5" s="276"/>
      <c r="G5" s="276"/>
      <c r="H5" s="276"/>
      <c r="I5" s="276"/>
      <c r="J5" s="276"/>
      <c r="K5" s="276"/>
      <c r="L5" s="276"/>
      <c r="M5" s="276"/>
    </row>
    <row r="6" spans="2:13" ht="12.75" customHeight="1">
      <c r="B6" s="276" t="s">
        <v>70</v>
      </c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</row>
    <row r="7" spans="2:13"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7"/>
      <c r="M7" s="277"/>
    </row>
    <row r="8" spans="2:13" ht="15" customHeight="1">
      <c r="B8" s="276" t="s">
        <v>60</v>
      </c>
      <c r="C8" s="284"/>
      <c r="D8" s="284"/>
      <c r="E8" s="284"/>
      <c r="F8" s="284"/>
      <c r="G8" s="284"/>
      <c r="H8" s="284"/>
      <c r="I8" s="284"/>
      <c r="J8" s="284"/>
      <c r="K8" s="284"/>
      <c r="L8" s="284"/>
      <c r="M8" s="284"/>
    </row>
    <row r="9" spans="2:13">
      <c r="B9" s="36"/>
      <c r="C9" s="281"/>
      <c r="D9" s="281"/>
      <c r="E9" s="281"/>
      <c r="F9" s="281"/>
      <c r="G9" s="281"/>
      <c r="H9" s="281"/>
      <c r="I9" s="281"/>
      <c r="J9" s="281"/>
      <c r="K9" s="281"/>
      <c r="L9" s="281"/>
      <c r="M9" s="281"/>
    </row>
    <row r="10" spans="2:13" ht="15" customHeight="1">
      <c r="B10" s="276" t="s">
        <v>61</v>
      </c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</row>
    <row r="11" spans="2:13">
      <c r="B11" s="36"/>
      <c r="C11" s="281"/>
      <c r="D11" s="281"/>
      <c r="E11" s="281"/>
      <c r="F11" s="281"/>
      <c r="G11" s="281"/>
      <c r="H11" s="281"/>
      <c r="I11" s="281"/>
      <c r="J11" s="281"/>
      <c r="K11" s="281"/>
      <c r="L11" s="281"/>
      <c r="M11" s="281"/>
    </row>
    <row r="12" spans="2:13" ht="15" customHeight="1">
      <c r="B12" s="276" t="s">
        <v>62</v>
      </c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</row>
    <row r="13" spans="2:13">
      <c r="B13" s="36"/>
      <c r="C13" s="281"/>
      <c r="D13" s="281"/>
      <c r="E13" s="281"/>
      <c r="F13" s="281"/>
      <c r="G13" s="281"/>
      <c r="H13" s="281"/>
      <c r="I13" s="281"/>
      <c r="J13" s="281"/>
      <c r="K13" s="281"/>
      <c r="L13" s="281"/>
      <c r="M13" s="281"/>
    </row>
    <row r="14" spans="2:13" ht="15" customHeight="1">
      <c r="B14" s="276" t="s">
        <v>63</v>
      </c>
      <c r="C14" s="277"/>
      <c r="D14" s="277"/>
      <c r="E14" s="277"/>
      <c r="F14" s="277"/>
      <c r="G14" s="277"/>
      <c r="H14" s="277"/>
      <c r="I14" s="277"/>
      <c r="J14" s="277"/>
      <c r="K14" s="277"/>
      <c r="L14" s="277"/>
      <c r="M14" s="277"/>
    </row>
    <row r="15" spans="2:13">
      <c r="B15" s="36"/>
      <c r="C15" s="281"/>
      <c r="D15" s="281"/>
      <c r="E15" s="281"/>
      <c r="F15" s="281"/>
      <c r="G15" s="281"/>
      <c r="H15" s="281"/>
      <c r="I15" s="281"/>
      <c r="J15" s="281"/>
      <c r="K15" s="281"/>
      <c r="L15" s="281"/>
      <c r="M15" s="281"/>
    </row>
    <row r="16" spans="2:13" ht="15" customHeight="1">
      <c r="B16" s="276" t="s">
        <v>64</v>
      </c>
      <c r="C16" s="277"/>
      <c r="D16" s="277"/>
      <c r="E16" s="277"/>
      <c r="F16" s="277"/>
      <c r="G16" s="277"/>
      <c r="H16" s="277"/>
      <c r="I16" s="277"/>
      <c r="J16" s="277"/>
      <c r="K16" s="277"/>
      <c r="L16" s="277"/>
      <c r="M16" s="277"/>
    </row>
    <row r="17" spans="2:13">
      <c r="B17" s="36"/>
      <c r="C17" s="281"/>
      <c r="D17" s="281"/>
      <c r="E17" s="281"/>
      <c r="F17" s="281"/>
      <c r="G17" s="281"/>
      <c r="H17" s="281"/>
      <c r="I17" s="281"/>
      <c r="J17" s="281"/>
      <c r="K17" s="281"/>
      <c r="L17" s="281"/>
      <c r="M17" s="281"/>
    </row>
    <row r="18" spans="2:13" ht="15" customHeight="1">
      <c r="B18" s="276" t="s">
        <v>65</v>
      </c>
      <c r="C18" s="277"/>
      <c r="D18" s="277"/>
      <c r="E18" s="277"/>
      <c r="F18" s="277"/>
      <c r="G18" s="277"/>
      <c r="H18" s="277"/>
      <c r="I18" s="277"/>
      <c r="J18" s="277"/>
      <c r="K18" s="277"/>
      <c r="L18" s="277"/>
      <c r="M18" s="277"/>
    </row>
    <row r="19" spans="2:13">
      <c r="B19" s="279"/>
      <c r="C19" s="279"/>
      <c r="D19" s="279"/>
      <c r="E19" s="279"/>
      <c r="F19" s="279"/>
      <c r="G19" s="279"/>
      <c r="H19" s="279"/>
      <c r="I19" s="279"/>
      <c r="J19" s="279"/>
      <c r="K19" s="279"/>
      <c r="L19" s="279"/>
      <c r="M19" s="279"/>
    </row>
    <row r="20" spans="2:13" ht="15" customHeight="1">
      <c r="B20" s="276" t="s">
        <v>66</v>
      </c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7"/>
    </row>
    <row r="21" spans="2:13">
      <c r="B21" s="36"/>
      <c r="C21" s="281"/>
      <c r="D21" s="281"/>
      <c r="E21" s="281"/>
      <c r="F21" s="281"/>
      <c r="G21" s="281"/>
      <c r="H21" s="281"/>
      <c r="I21" s="281"/>
      <c r="J21" s="281"/>
      <c r="K21" s="281"/>
      <c r="L21" s="281"/>
      <c r="M21" s="281"/>
    </row>
    <row r="22" spans="2:13" ht="28.5" customHeight="1">
      <c r="B22" s="276" t="s">
        <v>67</v>
      </c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</row>
    <row r="23" spans="2:13">
      <c r="B23" s="279"/>
      <c r="C23" s="279"/>
      <c r="D23" s="279"/>
      <c r="E23" s="279"/>
      <c r="F23" s="279"/>
      <c r="G23" s="279"/>
      <c r="H23" s="279"/>
      <c r="I23" s="279"/>
      <c r="J23" s="279"/>
      <c r="K23" s="279"/>
      <c r="L23" s="279"/>
      <c r="M23" s="279"/>
    </row>
    <row r="24" spans="2:13" ht="12.75" customHeight="1">
      <c r="B24" s="276" t="s">
        <v>68</v>
      </c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</row>
    <row r="25" spans="2:13" ht="12.75" customHeight="1">
      <c r="B25" s="277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</row>
    <row r="26" spans="2:13" ht="36.75" customHeight="1">
      <c r="B26" s="276" t="s">
        <v>69</v>
      </c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</row>
    <row r="27" spans="2:13">
      <c r="B27" s="25"/>
    </row>
    <row r="43" spans="1:17" ht="15.75">
      <c r="A43" s="32"/>
      <c r="B43" s="32"/>
      <c r="C43" s="32"/>
      <c r="D43" s="32"/>
      <c r="E43" s="33" t="s">
        <v>75</v>
      </c>
      <c r="F43" s="33"/>
      <c r="G43" s="33"/>
      <c r="H43" s="33"/>
      <c r="I43" s="34"/>
      <c r="J43" s="32"/>
      <c r="K43" s="32"/>
      <c r="L43" s="32"/>
      <c r="M43" s="32"/>
      <c r="N43" s="32"/>
      <c r="O43" s="32"/>
      <c r="P43" s="22"/>
      <c r="Q43" s="22"/>
    </row>
    <row r="44" spans="1:17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22"/>
      <c r="Q44" s="22"/>
    </row>
    <row r="45" spans="1:17">
      <c r="A45" s="32"/>
      <c r="B45" s="280" t="s">
        <v>58</v>
      </c>
      <c r="C45" s="280"/>
      <c r="D45" s="280"/>
      <c r="E45" s="280"/>
      <c r="F45" s="280"/>
      <c r="G45" s="280"/>
      <c r="H45" s="280"/>
      <c r="I45" s="280"/>
      <c r="J45" s="280"/>
      <c r="K45" s="280"/>
      <c r="L45" s="280"/>
      <c r="M45" s="280"/>
      <c r="N45" s="32"/>
      <c r="O45" s="32"/>
      <c r="P45" s="22"/>
      <c r="Q45" s="22"/>
    </row>
    <row r="46" spans="1:17">
      <c r="A46" s="32"/>
      <c r="B46" s="35" t="s">
        <v>17</v>
      </c>
      <c r="C46" s="35" t="s">
        <v>18</v>
      </c>
      <c r="D46" s="35" t="s">
        <v>19</v>
      </c>
      <c r="E46" s="35" t="s">
        <v>9</v>
      </c>
      <c r="F46" s="35" t="s">
        <v>10</v>
      </c>
      <c r="G46" s="35" t="s">
        <v>11</v>
      </c>
      <c r="H46" s="35" t="s">
        <v>12</v>
      </c>
      <c r="I46" s="35" t="s">
        <v>50</v>
      </c>
      <c r="J46" s="35" t="s">
        <v>5</v>
      </c>
      <c r="K46" s="35" t="s">
        <v>6</v>
      </c>
      <c r="L46" s="35" t="s">
        <v>7</v>
      </c>
      <c r="M46" s="35" t="s">
        <v>8</v>
      </c>
      <c r="N46" s="32"/>
      <c r="O46" s="32"/>
      <c r="P46" s="22"/>
      <c r="Q46" s="22"/>
    </row>
    <row r="47" spans="1:17">
      <c r="A47" s="32"/>
      <c r="B47" s="35">
        <v>22</v>
      </c>
      <c r="C47" s="35">
        <v>19</v>
      </c>
      <c r="D47" s="35">
        <v>19</v>
      </c>
      <c r="E47" s="35">
        <v>21</v>
      </c>
      <c r="F47" s="35">
        <v>22</v>
      </c>
      <c r="G47" s="35">
        <v>21</v>
      </c>
      <c r="H47" s="35">
        <v>22</v>
      </c>
      <c r="I47" s="35">
        <v>23</v>
      </c>
      <c r="J47" s="35">
        <v>20</v>
      </c>
      <c r="K47" s="35">
        <v>22</v>
      </c>
      <c r="L47" s="35">
        <v>20</v>
      </c>
      <c r="M47" s="35">
        <v>19</v>
      </c>
      <c r="N47" s="32"/>
      <c r="O47" s="32"/>
      <c r="P47" s="22"/>
      <c r="Q47" s="22"/>
    </row>
    <row r="48" spans="1:17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22"/>
      <c r="Q48" s="22"/>
    </row>
    <row r="49" spans="1:17">
      <c r="A49" s="32"/>
      <c r="B49" s="278" t="s">
        <v>51</v>
      </c>
      <c r="C49" s="278"/>
      <c r="D49" s="278"/>
      <c r="E49" s="278"/>
      <c r="F49" s="278"/>
      <c r="G49" s="278"/>
      <c r="H49" s="278"/>
      <c r="I49" s="278"/>
      <c r="J49" s="278"/>
      <c r="K49" s="278"/>
      <c r="L49" s="278"/>
      <c r="M49" s="278"/>
      <c r="N49" s="32"/>
      <c r="O49" s="32"/>
      <c r="P49" s="22"/>
      <c r="Q49" s="22"/>
    </row>
    <row r="50" spans="1:17">
      <c r="A50" s="32"/>
      <c r="B50" s="35" t="s">
        <v>17</v>
      </c>
      <c r="C50" s="35" t="s">
        <v>18</v>
      </c>
      <c r="D50" s="35" t="s">
        <v>19</v>
      </c>
      <c r="E50" s="35" t="s">
        <v>9</v>
      </c>
      <c r="F50" s="35" t="s">
        <v>10</v>
      </c>
      <c r="G50" s="35" t="s">
        <v>11</v>
      </c>
      <c r="H50" s="35" t="s">
        <v>12</v>
      </c>
      <c r="I50" s="35" t="s">
        <v>50</v>
      </c>
      <c r="J50" s="35" t="s">
        <v>5</v>
      </c>
      <c r="K50" s="35" t="s">
        <v>6</v>
      </c>
      <c r="L50" s="35" t="s">
        <v>7</v>
      </c>
      <c r="M50" s="35" t="s">
        <v>8</v>
      </c>
      <c r="N50" s="32"/>
      <c r="O50" s="32"/>
      <c r="P50" s="22"/>
      <c r="Q50" s="22"/>
    </row>
    <row r="51" spans="1:17">
      <c r="A51" s="32"/>
      <c r="B51" s="35">
        <v>4</v>
      </c>
      <c r="C51" s="35">
        <v>4</v>
      </c>
      <c r="D51" s="35">
        <v>5</v>
      </c>
      <c r="E51" s="35">
        <v>4</v>
      </c>
      <c r="F51" s="35">
        <v>3</v>
      </c>
      <c r="G51" s="35">
        <v>5</v>
      </c>
      <c r="H51" s="35">
        <v>4</v>
      </c>
      <c r="I51" s="35">
        <v>4</v>
      </c>
      <c r="J51" s="35">
        <v>4</v>
      </c>
      <c r="K51" s="35">
        <v>3</v>
      </c>
      <c r="L51" s="35">
        <v>4</v>
      </c>
      <c r="M51" s="35">
        <v>5</v>
      </c>
      <c r="N51" s="32"/>
      <c r="O51" s="32"/>
      <c r="P51" s="22"/>
      <c r="Q51" s="22"/>
    </row>
    <row r="52" spans="1:17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2"/>
      <c r="Q52" s="22"/>
    </row>
    <row r="53" spans="1:17">
      <c r="A53" s="32"/>
      <c r="B53" s="278" t="s">
        <v>52</v>
      </c>
      <c r="C53" s="278"/>
      <c r="D53" s="278"/>
      <c r="E53" s="278"/>
      <c r="F53" s="278"/>
      <c r="G53" s="278"/>
      <c r="H53" s="278"/>
      <c r="I53" s="278"/>
      <c r="J53" s="278"/>
      <c r="K53" s="278"/>
      <c r="L53" s="278"/>
      <c r="M53" s="278"/>
      <c r="N53" s="32"/>
      <c r="O53" s="32"/>
      <c r="P53" s="22"/>
      <c r="Q53" s="22"/>
    </row>
    <row r="54" spans="1:17">
      <c r="A54" s="32"/>
      <c r="B54" s="35" t="s">
        <v>17</v>
      </c>
      <c r="C54" s="35" t="s">
        <v>18</v>
      </c>
      <c r="D54" s="35" t="s">
        <v>19</v>
      </c>
      <c r="E54" s="35" t="s">
        <v>9</v>
      </c>
      <c r="F54" s="35" t="s">
        <v>10</v>
      </c>
      <c r="G54" s="35" t="s">
        <v>11</v>
      </c>
      <c r="H54" s="35" t="s">
        <v>12</v>
      </c>
      <c r="I54" s="35" t="s">
        <v>50</v>
      </c>
      <c r="J54" s="35" t="s">
        <v>5</v>
      </c>
      <c r="K54" s="35" t="s">
        <v>6</v>
      </c>
      <c r="L54" s="35" t="s">
        <v>7</v>
      </c>
      <c r="M54" s="35" t="s">
        <v>8</v>
      </c>
      <c r="N54" s="32"/>
      <c r="O54" s="32"/>
      <c r="P54" s="22"/>
      <c r="Q54" s="22"/>
    </row>
    <row r="55" spans="1:17">
      <c r="A55" s="32"/>
      <c r="B55" s="35">
        <v>4</v>
      </c>
      <c r="C55" s="35">
        <v>4</v>
      </c>
      <c r="D55" s="35">
        <v>4</v>
      </c>
      <c r="E55" s="35">
        <v>5</v>
      </c>
      <c r="F55" s="35">
        <v>4</v>
      </c>
      <c r="G55" s="35">
        <v>4</v>
      </c>
      <c r="H55" s="35">
        <v>5</v>
      </c>
      <c r="I55" s="35">
        <v>4</v>
      </c>
      <c r="J55" s="35">
        <v>4</v>
      </c>
      <c r="K55" s="35">
        <v>4</v>
      </c>
      <c r="L55" s="35">
        <v>4</v>
      </c>
      <c r="M55" s="35">
        <v>5</v>
      </c>
      <c r="N55" s="32"/>
      <c r="O55" s="32"/>
      <c r="P55" s="22"/>
      <c r="Q55" s="22"/>
    </row>
    <row r="56" spans="1:17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2"/>
      <c r="Q56" s="22"/>
    </row>
    <row r="57" spans="1:17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22"/>
      <c r="Q57" s="22"/>
    </row>
    <row r="58" spans="1:17">
      <c r="A58" s="32"/>
      <c r="B58" s="278" t="s">
        <v>53</v>
      </c>
      <c r="C58" s="278"/>
      <c r="D58" s="278"/>
      <c r="E58" s="278"/>
      <c r="F58" s="278"/>
      <c r="G58" s="278"/>
      <c r="H58" s="278"/>
      <c r="I58" s="278"/>
      <c r="J58" s="278"/>
      <c r="K58" s="278"/>
      <c r="L58" s="278"/>
      <c r="M58" s="278"/>
      <c r="N58" s="32"/>
      <c r="O58" s="32"/>
      <c r="P58" s="22"/>
      <c r="Q58" s="22"/>
    </row>
    <row r="59" spans="1:17">
      <c r="A59" s="32"/>
      <c r="B59" s="35" t="s">
        <v>17</v>
      </c>
      <c r="C59" s="35" t="s">
        <v>18</v>
      </c>
      <c r="D59" s="35" t="s">
        <v>19</v>
      </c>
      <c r="E59" s="35" t="s">
        <v>9</v>
      </c>
      <c r="F59" s="35" t="s">
        <v>10</v>
      </c>
      <c r="G59" s="35" t="s">
        <v>11</v>
      </c>
      <c r="H59" s="35" t="s">
        <v>12</v>
      </c>
      <c r="I59" s="35" t="s">
        <v>50</v>
      </c>
      <c r="J59" s="35" t="s">
        <v>5</v>
      </c>
      <c r="K59" s="35" t="s">
        <v>6</v>
      </c>
      <c r="L59" s="35" t="s">
        <v>7</v>
      </c>
      <c r="M59" s="35" t="s">
        <v>8</v>
      </c>
      <c r="N59" s="32"/>
      <c r="O59" s="32"/>
      <c r="P59" s="22"/>
      <c r="Q59" s="22"/>
    </row>
    <row r="60" spans="1:17">
      <c r="A60" s="32"/>
      <c r="B60" s="35">
        <f t="shared" ref="B60:M60" si="0">B47+B51</f>
        <v>26</v>
      </c>
      <c r="C60" s="35">
        <f t="shared" si="0"/>
        <v>23</v>
      </c>
      <c r="D60" s="35">
        <f t="shared" si="0"/>
        <v>24</v>
      </c>
      <c r="E60" s="35">
        <f t="shared" si="0"/>
        <v>25</v>
      </c>
      <c r="F60" s="35">
        <f t="shared" si="0"/>
        <v>25</v>
      </c>
      <c r="G60" s="35">
        <f t="shared" si="0"/>
        <v>26</v>
      </c>
      <c r="H60" s="35">
        <f t="shared" si="0"/>
        <v>26</v>
      </c>
      <c r="I60" s="35">
        <f t="shared" si="0"/>
        <v>27</v>
      </c>
      <c r="J60" s="35">
        <f t="shared" si="0"/>
        <v>24</v>
      </c>
      <c r="K60" s="35">
        <f t="shared" si="0"/>
        <v>25</v>
      </c>
      <c r="L60" s="35">
        <f t="shared" si="0"/>
        <v>24</v>
      </c>
      <c r="M60" s="35">
        <f t="shared" si="0"/>
        <v>24</v>
      </c>
      <c r="N60" s="32"/>
      <c r="O60" s="32"/>
      <c r="P60" s="22"/>
      <c r="Q60" s="22"/>
    </row>
    <row r="61" spans="1:17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22"/>
      <c r="Q61" s="22"/>
    </row>
    <row r="62" spans="1:17">
      <c r="A62" s="32"/>
      <c r="B62" s="278" t="s">
        <v>54</v>
      </c>
      <c r="C62" s="278"/>
      <c r="D62" s="278"/>
      <c r="E62" s="278"/>
      <c r="F62" s="278"/>
      <c r="G62" s="278"/>
      <c r="H62" s="278"/>
      <c r="I62" s="278"/>
      <c r="J62" s="278"/>
      <c r="K62" s="278"/>
      <c r="L62" s="278"/>
      <c r="M62" s="278"/>
      <c r="N62" s="32"/>
      <c r="O62" s="32"/>
      <c r="P62" s="22"/>
      <c r="Q62" s="22"/>
    </row>
    <row r="63" spans="1:17">
      <c r="A63" s="32"/>
      <c r="B63" s="35" t="s">
        <v>17</v>
      </c>
      <c r="C63" s="35" t="s">
        <v>18</v>
      </c>
      <c r="D63" s="35" t="s">
        <v>19</v>
      </c>
      <c r="E63" s="35" t="s">
        <v>9</v>
      </c>
      <c r="F63" s="35" t="s">
        <v>10</v>
      </c>
      <c r="G63" s="35" t="s">
        <v>11</v>
      </c>
      <c r="H63" s="35" t="s">
        <v>12</v>
      </c>
      <c r="I63" s="35" t="s">
        <v>50</v>
      </c>
      <c r="J63" s="35" t="s">
        <v>5</v>
      </c>
      <c r="K63" s="35" t="s">
        <v>6</v>
      </c>
      <c r="L63" s="35" t="s">
        <v>7</v>
      </c>
      <c r="M63" s="35" t="s">
        <v>8</v>
      </c>
      <c r="N63" s="32"/>
      <c r="O63" s="32"/>
      <c r="P63" s="22"/>
      <c r="Q63" s="22"/>
    </row>
    <row r="64" spans="1:17">
      <c r="A64" s="32"/>
      <c r="B64" s="35">
        <f>B55+B51+B47</f>
        <v>30</v>
      </c>
      <c r="C64" s="35">
        <f t="shared" ref="C64:M64" si="1">C47+C51+C55</f>
        <v>27</v>
      </c>
      <c r="D64" s="35">
        <f t="shared" si="1"/>
        <v>28</v>
      </c>
      <c r="E64" s="35">
        <f t="shared" si="1"/>
        <v>30</v>
      </c>
      <c r="F64" s="35">
        <f t="shared" si="1"/>
        <v>29</v>
      </c>
      <c r="G64" s="35">
        <f t="shared" si="1"/>
        <v>30</v>
      </c>
      <c r="H64" s="35">
        <f t="shared" si="1"/>
        <v>31</v>
      </c>
      <c r="I64" s="35">
        <f t="shared" si="1"/>
        <v>31</v>
      </c>
      <c r="J64" s="35">
        <f t="shared" si="1"/>
        <v>28</v>
      </c>
      <c r="K64" s="35">
        <f t="shared" si="1"/>
        <v>29</v>
      </c>
      <c r="L64" s="35">
        <f t="shared" si="1"/>
        <v>28</v>
      </c>
      <c r="M64" s="35">
        <f t="shared" si="1"/>
        <v>29</v>
      </c>
      <c r="N64" s="32"/>
      <c r="O64" s="32"/>
      <c r="P64" s="22"/>
      <c r="Q64" s="22"/>
    </row>
    <row r="65" spans="1:17">
      <c r="P65" s="22"/>
      <c r="Q65" s="22"/>
    </row>
    <row r="66" spans="1:17">
      <c r="P66" s="22"/>
      <c r="Q66" s="22"/>
    </row>
    <row r="67" spans="1:17">
      <c r="P67" s="22"/>
      <c r="Q67" s="22"/>
    </row>
    <row r="68" spans="1:17" ht="15.75">
      <c r="A68" s="29"/>
      <c r="B68" s="29"/>
      <c r="C68" s="29"/>
      <c r="D68" s="29"/>
      <c r="E68" s="29"/>
      <c r="F68" s="30" t="s">
        <v>76</v>
      </c>
      <c r="G68" s="30"/>
      <c r="H68" s="30"/>
      <c r="I68" s="30"/>
      <c r="J68" s="30"/>
      <c r="K68" s="30"/>
      <c r="L68" s="29"/>
      <c r="M68" s="29"/>
      <c r="N68" s="29"/>
      <c r="O68" s="29"/>
      <c r="P68" s="22"/>
      <c r="Q68" s="22"/>
    </row>
    <row r="69" spans="1:17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2"/>
      <c r="Q69" s="22"/>
    </row>
    <row r="70" spans="1:17">
      <c r="A70" s="29"/>
      <c r="B70" s="282" t="s">
        <v>59</v>
      </c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9"/>
      <c r="O70" s="29"/>
      <c r="P70" s="22"/>
      <c r="Q70" s="22"/>
    </row>
    <row r="71" spans="1:17">
      <c r="A71" s="29"/>
      <c r="B71" s="31" t="s">
        <v>17</v>
      </c>
      <c r="C71" s="31" t="s">
        <v>18</v>
      </c>
      <c r="D71" s="31" t="s">
        <v>19</v>
      </c>
      <c r="E71" s="31" t="s">
        <v>9</v>
      </c>
      <c r="F71" s="31" t="s">
        <v>10</v>
      </c>
      <c r="G71" s="31" t="s">
        <v>11</v>
      </c>
      <c r="H71" s="31" t="s">
        <v>12</v>
      </c>
      <c r="I71" s="31" t="s">
        <v>50</v>
      </c>
      <c r="J71" s="31" t="s">
        <v>5</v>
      </c>
      <c r="K71" s="31" t="s">
        <v>6</v>
      </c>
      <c r="L71" s="31" t="s">
        <v>7</v>
      </c>
      <c r="M71" s="31" t="s">
        <v>8</v>
      </c>
      <c r="N71" s="29"/>
      <c r="O71" s="29"/>
      <c r="P71" s="22"/>
      <c r="Q71" s="22"/>
    </row>
    <row r="72" spans="1:17">
      <c r="A72" s="29"/>
      <c r="B72" s="31">
        <v>23</v>
      </c>
      <c r="C72" s="31">
        <v>20</v>
      </c>
      <c r="D72" s="31">
        <v>22</v>
      </c>
      <c r="E72" s="31">
        <v>21</v>
      </c>
      <c r="F72" s="31">
        <v>23</v>
      </c>
      <c r="G72" s="31">
        <v>21</v>
      </c>
      <c r="H72" s="31">
        <v>22</v>
      </c>
      <c r="I72" s="31">
        <v>23</v>
      </c>
      <c r="J72" s="31">
        <v>20</v>
      </c>
      <c r="K72" s="31">
        <v>23</v>
      </c>
      <c r="L72" s="31">
        <v>22</v>
      </c>
      <c r="M72" s="31">
        <v>21</v>
      </c>
      <c r="N72" s="29"/>
      <c r="O72" s="29"/>
      <c r="P72" s="22"/>
      <c r="Q72" s="22"/>
    </row>
    <row r="73" spans="1:17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2"/>
      <c r="Q73" s="22"/>
    </row>
    <row r="74" spans="1:17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2"/>
      <c r="Q74" s="22"/>
    </row>
    <row r="75" spans="1:17">
      <c r="A75" s="29"/>
      <c r="B75" s="275" t="s">
        <v>71</v>
      </c>
      <c r="C75" s="275"/>
      <c r="D75" s="275"/>
      <c r="E75" s="275"/>
      <c r="F75" s="275"/>
      <c r="G75" s="275"/>
      <c r="H75" s="275"/>
      <c r="I75" s="275"/>
      <c r="J75" s="275"/>
      <c r="K75" s="275"/>
      <c r="L75" s="275"/>
      <c r="M75" s="275"/>
      <c r="N75" s="29"/>
      <c r="O75" s="29"/>
      <c r="P75" s="22"/>
      <c r="Q75" s="22"/>
    </row>
    <row r="76" spans="1:17">
      <c r="A76" s="29"/>
      <c r="B76" s="31" t="s">
        <v>17</v>
      </c>
      <c r="C76" s="31" t="s">
        <v>18</v>
      </c>
      <c r="D76" s="31" t="s">
        <v>19</v>
      </c>
      <c r="E76" s="31" t="s">
        <v>9</v>
      </c>
      <c r="F76" s="31" t="s">
        <v>10</v>
      </c>
      <c r="G76" s="31" t="s">
        <v>11</v>
      </c>
      <c r="H76" s="31" t="s">
        <v>12</v>
      </c>
      <c r="I76" s="31" t="s">
        <v>50</v>
      </c>
      <c r="J76" s="31" t="s">
        <v>5</v>
      </c>
      <c r="K76" s="31" t="s">
        <v>6</v>
      </c>
      <c r="L76" s="31" t="s">
        <v>7</v>
      </c>
      <c r="M76" s="31" t="s">
        <v>8</v>
      </c>
      <c r="N76" s="29"/>
      <c r="O76" s="29"/>
      <c r="P76" s="22"/>
      <c r="Q76" s="22"/>
    </row>
    <row r="77" spans="1:17">
      <c r="A77" s="29"/>
      <c r="B77" s="31">
        <v>4</v>
      </c>
      <c r="C77" s="31">
        <v>4</v>
      </c>
      <c r="D77" s="31">
        <v>5</v>
      </c>
      <c r="E77" s="31">
        <v>4</v>
      </c>
      <c r="F77" s="31">
        <v>4</v>
      </c>
      <c r="G77" s="31">
        <v>5</v>
      </c>
      <c r="H77" s="31">
        <v>4</v>
      </c>
      <c r="I77" s="31">
        <v>4</v>
      </c>
      <c r="J77" s="31">
        <v>5</v>
      </c>
      <c r="K77" s="31">
        <v>4</v>
      </c>
      <c r="L77" s="31">
        <v>4</v>
      </c>
      <c r="M77" s="31">
        <v>5</v>
      </c>
      <c r="N77" s="29"/>
      <c r="O77" s="29"/>
      <c r="P77" s="22"/>
      <c r="Q77" s="22"/>
    </row>
    <row r="78" spans="1:17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2"/>
      <c r="Q78" s="22"/>
    </row>
    <row r="79" spans="1:17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2"/>
      <c r="Q79" s="22"/>
    </row>
    <row r="80" spans="1:17">
      <c r="A80" s="29"/>
      <c r="B80" s="275" t="s">
        <v>72</v>
      </c>
      <c r="C80" s="275"/>
      <c r="D80" s="275"/>
      <c r="E80" s="275"/>
      <c r="F80" s="275"/>
      <c r="G80" s="275"/>
      <c r="H80" s="275"/>
      <c r="I80" s="275"/>
      <c r="J80" s="275"/>
      <c r="K80" s="275"/>
      <c r="L80" s="275"/>
      <c r="M80" s="275"/>
      <c r="N80" s="29"/>
      <c r="O80" s="29"/>
      <c r="P80" s="22"/>
      <c r="Q80" s="22"/>
    </row>
    <row r="81" spans="1:17">
      <c r="A81" s="29"/>
      <c r="B81" s="31" t="s">
        <v>17</v>
      </c>
      <c r="C81" s="31" t="s">
        <v>18</v>
      </c>
      <c r="D81" s="31" t="s">
        <v>19</v>
      </c>
      <c r="E81" s="31" t="s">
        <v>9</v>
      </c>
      <c r="F81" s="31" t="s">
        <v>10</v>
      </c>
      <c r="G81" s="31" t="s">
        <v>11</v>
      </c>
      <c r="H81" s="31" t="s">
        <v>12</v>
      </c>
      <c r="I81" s="31" t="s">
        <v>50</v>
      </c>
      <c r="J81" s="31" t="s">
        <v>5</v>
      </c>
      <c r="K81" s="31" t="s">
        <v>6</v>
      </c>
      <c r="L81" s="31" t="s">
        <v>7</v>
      </c>
      <c r="M81" s="31" t="s">
        <v>8</v>
      </c>
      <c r="N81" s="29"/>
      <c r="O81" s="29"/>
      <c r="P81" s="22"/>
      <c r="Q81" s="22"/>
    </row>
    <row r="82" spans="1:17">
      <c r="A82" s="29"/>
      <c r="B82" s="31">
        <f t="shared" ref="B82:M82" si="2">B72+B77</f>
        <v>27</v>
      </c>
      <c r="C82" s="31">
        <f t="shared" si="2"/>
        <v>24</v>
      </c>
      <c r="D82" s="31">
        <f t="shared" si="2"/>
        <v>27</v>
      </c>
      <c r="E82" s="31">
        <f t="shared" si="2"/>
        <v>25</v>
      </c>
      <c r="F82" s="31">
        <f t="shared" si="2"/>
        <v>27</v>
      </c>
      <c r="G82" s="31">
        <f t="shared" si="2"/>
        <v>26</v>
      </c>
      <c r="H82" s="31">
        <f t="shared" si="2"/>
        <v>26</v>
      </c>
      <c r="I82" s="31">
        <f t="shared" si="2"/>
        <v>27</v>
      </c>
      <c r="J82" s="31">
        <f t="shared" si="2"/>
        <v>25</v>
      </c>
      <c r="K82" s="31">
        <f t="shared" si="2"/>
        <v>27</v>
      </c>
      <c r="L82" s="31">
        <f t="shared" si="2"/>
        <v>26</v>
      </c>
      <c r="M82" s="31">
        <f t="shared" si="2"/>
        <v>26</v>
      </c>
      <c r="N82" s="29"/>
      <c r="O82" s="29"/>
      <c r="P82" s="22"/>
      <c r="Q82" s="22"/>
    </row>
    <row r="83" spans="1:17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2"/>
      <c r="Q83" s="22"/>
    </row>
    <row r="84" spans="1:17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2"/>
      <c r="Q84" s="22"/>
    </row>
    <row r="85" spans="1:17">
      <c r="A85" s="29"/>
      <c r="B85" s="275" t="s">
        <v>73</v>
      </c>
      <c r="C85" s="275"/>
      <c r="D85" s="275"/>
      <c r="E85" s="275"/>
      <c r="F85" s="275"/>
      <c r="G85" s="275"/>
      <c r="H85" s="275"/>
      <c r="I85" s="275"/>
      <c r="J85" s="275"/>
      <c r="K85" s="275"/>
      <c r="L85" s="275"/>
      <c r="M85" s="275"/>
      <c r="N85" s="29"/>
      <c r="O85" s="29"/>
      <c r="P85" s="22"/>
      <c r="Q85" s="22"/>
    </row>
    <row r="86" spans="1:17">
      <c r="A86" s="29"/>
      <c r="B86" s="31" t="s">
        <v>17</v>
      </c>
      <c r="C86" s="31" t="s">
        <v>18</v>
      </c>
      <c r="D86" s="31" t="s">
        <v>19</v>
      </c>
      <c r="E86" s="31" t="s">
        <v>9</v>
      </c>
      <c r="F86" s="31" t="s">
        <v>10</v>
      </c>
      <c r="G86" s="31" t="s">
        <v>11</v>
      </c>
      <c r="H86" s="31" t="s">
        <v>12</v>
      </c>
      <c r="I86" s="31" t="s">
        <v>50</v>
      </c>
      <c r="J86" s="31" t="s">
        <v>5</v>
      </c>
      <c r="K86" s="31" t="s">
        <v>6</v>
      </c>
      <c r="L86" s="31" t="s">
        <v>7</v>
      </c>
      <c r="M86" s="31" t="s">
        <v>8</v>
      </c>
      <c r="N86" s="29"/>
      <c r="O86" s="29"/>
      <c r="P86" s="22"/>
      <c r="Q86" s="22"/>
    </row>
    <row r="87" spans="1:17">
      <c r="A87" s="29"/>
      <c r="B87" s="31">
        <v>4</v>
      </c>
      <c r="C87" s="31">
        <v>4</v>
      </c>
      <c r="D87" s="31">
        <v>4</v>
      </c>
      <c r="E87" s="31">
        <v>5</v>
      </c>
      <c r="F87" s="31">
        <v>4</v>
      </c>
      <c r="G87" s="31">
        <v>4</v>
      </c>
      <c r="H87" s="31">
        <v>5</v>
      </c>
      <c r="I87" s="31">
        <v>4</v>
      </c>
      <c r="J87" s="31">
        <v>5</v>
      </c>
      <c r="K87" s="31">
        <v>4</v>
      </c>
      <c r="L87" s="31">
        <v>4</v>
      </c>
      <c r="M87" s="31">
        <v>5</v>
      </c>
      <c r="N87" s="29"/>
      <c r="O87" s="29"/>
      <c r="P87" s="22"/>
      <c r="Q87" s="22"/>
    </row>
    <row r="88" spans="1:17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2"/>
      <c r="Q88" s="22"/>
    </row>
    <row r="89" spans="1:17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2"/>
      <c r="Q89" s="22"/>
    </row>
    <row r="90" spans="1:17">
      <c r="A90" s="29"/>
      <c r="B90" s="275" t="s">
        <v>74</v>
      </c>
      <c r="C90" s="275"/>
      <c r="D90" s="275"/>
      <c r="E90" s="275"/>
      <c r="F90" s="275"/>
      <c r="G90" s="275"/>
      <c r="H90" s="275"/>
      <c r="I90" s="275"/>
      <c r="J90" s="275"/>
      <c r="K90" s="275"/>
      <c r="L90" s="275"/>
      <c r="M90" s="275"/>
      <c r="N90" s="29"/>
      <c r="O90" s="29"/>
      <c r="P90" s="22"/>
      <c r="Q90" s="22"/>
    </row>
    <row r="91" spans="1:17">
      <c r="A91" s="29"/>
      <c r="B91" s="31" t="s">
        <v>17</v>
      </c>
      <c r="C91" s="31" t="s">
        <v>18</v>
      </c>
      <c r="D91" s="31" t="s">
        <v>19</v>
      </c>
      <c r="E91" s="31" t="s">
        <v>9</v>
      </c>
      <c r="F91" s="31" t="s">
        <v>10</v>
      </c>
      <c r="G91" s="31" t="s">
        <v>11</v>
      </c>
      <c r="H91" s="31" t="s">
        <v>12</v>
      </c>
      <c r="I91" s="31" t="s">
        <v>50</v>
      </c>
      <c r="J91" s="31" t="s">
        <v>5</v>
      </c>
      <c r="K91" s="31" t="s">
        <v>6</v>
      </c>
      <c r="L91" s="31" t="s">
        <v>7</v>
      </c>
      <c r="M91" s="31" t="s">
        <v>8</v>
      </c>
      <c r="N91" s="29"/>
      <c r="O91" s="29"/>
      <c r="P91" s="22"/>
      <c r="Q91" s="22"/>
    </row>
    <row r="92" spans="1:17">
      <c r="A92" s="29"/>
      <c r="B92" s="31">
        <f t="shared" ref="B92:M92" si="3">B72+B77+B87</f>
        <v>31</v>
      </c>
      <c r="C92" s="31">
        <f t="shared" si="3"/>
        <v>28</v>
      </c>
      <c r="D92" s="31">
        <f t="shared" si="3"/>
        <v>31</v>
      </c>
      <c r="E92" s="31">
        <f t="shared" si="3"/>
        <v>30</v>
      </c>
      <c r="F92" s="31">
        <f t="shared" si="3"/>
        <v>31</v>
      </c>
      <c r="G92" s="31">
        <f t="shared" si="3"/>
        <v>30</v>
      </c>
      <c r="H92" s="31">
        <f t="shared" si="3"/>
        <v>31</v>
      </c>
      <c r="I92" s="31">
        <f t="shared" si="3"/>
        <v>31</v>
      </c>
      <c r="J92" s="31">
        <f t="shared" si="3"/>
        <v>30</v>
      </c>
      <c r="K92" s="31">
        <f t="shared" si="3"/>
        <v>31</v>
      </c>
      <c r="L92" s="31">
        <f t="shared" si="3"/>
        <v>30</v>
      </c>
      <c r="M92" s="31">
        <f t="shared" si="3"/>
        <v>31</v>
      </c>
      <c r="N92" s="29"/>
      <c r="O92" s="29"/>
      <c r="P92" s="22"/>
      <c r="Q92" s="22"/>
    </row>
    <row r="93" spans="1:17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2"/>
      <c r="Q93" s="22"/>
    </row>
    <row r="94" spans="1:17">
      <c r="P94" s="22"/>
      <c r="Q94" s="22"/>
    </row>
    <row r="95" spans="1:17">
      <c r="P95" s="22"/>
      <c r="Q95" s="22"/>
    </row>
    <row r="96" spans="1:17">
      <c r="P96" s="22"/>
      <c r="Q96" s="22"/>
    </row>
    <row r="97" spans="16:17">
      <c r="P97" s="22"/>
      <c r="Q97" s="22"/>
    </row>
    <row r="98" spans="16:17">
      <c r="P98" s="22"/>
      <c r="Q98" s="22"/>
    </row>
    <row r="99" spans="16:17">
      <c r="P99" s="22"/>
      <c r="Q99" s="22"/>
    </row>
    <row r="100" spans="16:17">
      <c r="P100" s="22"/>
      <c r="Q100" s="22"/>
    </row>
    <row r="101" spans="16:17">
      <c r="P101" s="22"/>
      <c r="Q101" s="22"/>
    </row>
    <row r="102" spans="16:17">
      <c r="P102" s="22"/>
      <c r="Q102" s="22"/>
    </row>
    <row r="103" spans="16:17">
      <c r="P103" s="22"/>
      <c r="Q103" s="22"/>
    </row>
    <row r="104" spans="16:17">
      <c r="P104" s="22"/>
      <c r="Q104" s="22"/>
    </row>
    <row r="105" spans="16:17">
      <c r="P105" s="22"/>
      <c r="Q105" s="22"/>
    </row>
    <row r="106" spans="16:17">
      <c r="P106" s="22"/>
      <c r="Q106" s="22"/>
    </row>
    <row r="107" spans="16:17">
      <c r="P107" s="22"/>
      <c r="Q107" s="22"/>
    </row>
    <row r="108" spans="16:17">
      <c r="P108" s="22"/>
      <c r="Q108" s="22"/>
    </row>
    <row r="109" spans="16:17">
      <c r="P109" s="22"/>
      <c r="Q109" s="22"/>
    </row>
    <row r="110" spans="16:17">
      <c r="P110" s="22"/>
      <c r="Q110" s="22"/>
    </row>
    <row r="111" spans="16:17">
      <c r="P111" s="22"/>
      <c r="Q111" s="22"/>
    </row>
    <row r="112" spans="16:17">
      <c r="P112" s="22"/>
      <c r="Q112" s="22"/>
    </row>
    <row r="113" spans="16:17">
      <c r="P113" s="22"/>
      <c r="Q113" s="22"/>
    </row>
    <row r="114" spans="16:17">
      <c r="P114" s="22"/>
      <c r="Q114" s="22"/>
    </row>
    <row r="115" spans="16:17">
      <c r="P115" s="22"/>
      <c r="Q115" s="22"/>
    </row>
    <row r="116" spans="16:17">
      <c r="P116" s="22"/>
      <c r="Q116" s="22"/>
    </row>
    <row r="117" spans="16:17">
      <c r="P117" s="22"/>
      <c r="Q117" s="22"/>
    </row>
    <row r="118" spans="16:17">
      <c r="P118" s="22"/>
      <c r="Q118" s="22"/>
    </row>
    <row r="119" spans="16:17">
      <c r="P119" s="22"/>
      <c r="Q119" s="22"/>
    </row>
    <row r="120" spans="16:17">
      <c r="P120" s="22"/>
      <c r="Q120" s="22"/>
    </row>
    <row r="121" spans="16:17">
      <c r="P121" s="22"/>
      <c r="Q121" s="22"/>
    </row>
    <row r="122" spans="16:17">
      <c r="P122" s="22"/>
      <c r="Q122" s="22"/>
    </row>
    <row r="123" spans="16:17">
      <c r="P123" s="22"/>
      <c r="Q123" s="22"/>
    </row>
    <row r="124" spans="16:17">
      <c r="P124" s="22"/>
      <c r="Q124" s="22"/>
    </row>
    <row r="125" spans="16:17">
      <c r="P125" s="22"/>
      <c r="Q125" s="22"/>
    </row>
    <row r="126" spans="16:17">
      <c r="P126" s="22"/>
      <c r="Q126" s="22"/>
    </row>
    <row r="127" spans="16:17">
      <c r="P127" s="22"/>
      <c r="Q127" s="22"/>
    </row>
    <row r="128" spans="16:17">
      <c r="P128" s="22"/>
      <c r="Q128" s="22"/>
    </row>
    <row r="129" spans="16:17">
      <c r="P129" s="22"/>
      <c r="Q129" s="22"/>
    </row>
    <row r="130" spans="16:17">
      <c r="P130" s="22"/>
      <c r="Q130" s="22"/>
    </row>
    <row r="131" spans="16:17">
      <c r="P131" s="22"/>
      <c r="Q131" s="22"/>
    </row>
    <row r="132" spans="16:17">
      <c r="P132" s="22"/>
      <c r="Q132" s="22"/>
    </row>
    <row r="133" spans="16:17">
      <c r="P133" s="22"/>
      <c r="Q133" s="22"/>
    </row>
    <row r="134" spans="16:17">
      <c r="P134" s="22"/>
      <c r="Q134" s="22"/>
    </row>
    <row r="135" spans="16:17">
      <c r="P135" s="22"/>
      <c r="Q135" s="22"/>
    </row>
    <row r="136" spans="16:17">
      <c r="P136" s="22"/>
      <c r="Q136" s="22"/>
    </row>
    <row r="137" spans="16:17">
      <c r="P137" s="22"/>
      <c r="Q137" s="22"/>
    </row>
    <row r="138" spans="16:17">
      <c r="P138" s="22"/>
      <c r="Q138" s="22"/>
    </row>
    <row r="139" spans="16:17">
      <c r="P139" s="22"/>
      <c r="Q139" s="22"/>
    </row>
    <row r="140" spans="16:17">
      <c r="P140" s="22"/>
      <c r="Q140" s="22"/>
    </row>
    <row r="141" spans="16:17">
      <c r="P141" s="22"/>
      <c r="Q141" s="22"/>
    </row>
    <row r="142" spans="16:17">
      <c r="P142" s="22"/>
      <c r="Q142" s="22"/>
    </row>
    <row r="143" spans="16:17">
      <c r="P143" s="22"/>
      <c r="Q143" s="22"/>
    </row>
    <row r="144" spans="16:17">
      <c r="P144" s="22"/>
      <c r="Q144" s="22"/>
    </row>
    <row r="145" spans="16:17">
      <c r="P145" s="22"/>
      <c r="Q145" s="22"/>
    </row>
    <row r="146" spans="16:17">
      <c r="P146" s="22"/>
      <c r="Q146" s="22"/>
    </row>
    <row r="147" spans="16:17">
      <c r="P147" s="22"/>
      <c r="Q147" s="22"/>
    </row>
    <row r="148" spans="16:17">
      <c r="P148" s="22"/>
      <c r="Q148" s="22"/>
    </row>
    <row r="149" spans="16:17">
      <c r="P149" s="22"/>
      <c r="Q149" s="22"/>
    </row>
    <row r="150" spans="16:17">
      <c r="P150" s="22"/>
      <c r="Q150" s="22"/>
    </row>
    <row r="151" spans="16:17">
      <c r="P151" s="22"/>
      <c r="Q151" s="22"/>
    </row>
    <row r="152" spans="16:17">
      <c r="P152" s="22"/>
      <c r="Q152" s="22"/>
    </row>
    <row r="153" spans="16:17">
      <c r="P153" s="22"/>
      <c r="Q153" s="22"/>
    </row>
    <row r="154" spans="16:17">
      <c r="P154" s="22"/>
      <c r="Q154" s="22"/>
    </row>
    <row r="155" spans="16:17">
      <c r="P155" s="22"/>
      <c r="Q155" s="22"/>
    </row>
    <row r="156" spans="16:17">
      <c r="P156" s="22"/>
      <c r="Q156" s="22"/>
    </row>
    <row r="157" spans="16:17">
      <c r="P157" s="22"/>
      <c r="Q157" s="22"/>
    </row>
    <row r="158" spans="16:17">
      <c r="P158" s="22"/>
      <c r="Q158" s="22"/>
    </row>
    <row r="159" spans="16:17">
      <c r="P159" s="22"/>
      <c r="Q159" s="22"/>
    </row>
    <row r="160" spans="16:17">
      <c r="P160" s="22"/>
      <c r="Q160" s="22"/>
    </row>
    <row r="161" spans="16:17">
      <c r="P161" s="22"/>
      <c r="Q161" s="22"/>
    </row>
    <row r="162" spans="16:17">
      <c r="P162" s="22"/>
      <c r="Q162" s="22"/>
    </row>
    <row r="163" spans="16:17">
      <c r="P163" s="22"/>
      <c r="Q163" s="22"/>
    </row>
    <row r="164" spans="16:17">
      <c r="P164" s="22"/>
      <c r="Q164" s="22"/>
    </row>
    <row r="165" spans="16:17">
      <c r="P165" s="22"/>
      <c r="Q165" s="22"/>
    </row>
    <row r="166" spans="16:17">
      <c r="P166" s="22"/>
      <c r="Q166" s="22"/>
    </row>
    <row r="167" spans="16:17">
      <c r="P167" s="22"/>
      <c r="Q167" s="22"/>
    </row>
    <row r="168" spans="16:17">
      <c r="P168" s="22"/>
      <c r="Q168" s="22"/>
    </row>
    <row r="169" spans="16:17">
      <c r="P169" s="22"/>
      <c r="Q169" s="22"/>
    </row>
    <row r="170" spans="16:17">
      <c r="P170" s="22"/>
      <c r="Q170" s="22"/>
    </row>
    <row r="171" spans="16:17">
      <c r="P171" s="22"/>
      <c r="Q171" s="22"/>
    </row>
    <row r="172" spans="16:17">
      <c r="P172" s="22"/>
      <c r="Q172" s="22"/>
    </row>
    <row r="173" spans="16:17">
      <c r="P173" s="22"/>
      <c r="Q173" s="22"/>
    </row>
    <row r="174" spans="16:17">
      <c r="P174" s="22"/>
      <c r="Q174" s="22"/>
    </row>
    <row r="175" spans="16:17">
      <c r="P175" s="22"/>
      <c r="Q175" s="22"/>
    </row>
    <row r="176" spans="16:17">
      <c r="P176" s="22"/>
      <c r="Q176" s="22"/>
    </row>
    <row r="177" spans="16:17">
      <c r="P177" s="22"/>
      <c r="Q177" s="22"/>
    </row>
    <row r="178" spans="16:17">
      <c r="P178" s="22"/>
      <c r="Q178" s="22"/>
    </row>
    <row r="179" spans="16:17">
      <c r="P179" s="22"/>
      <c r="Q179" s="22"/>
    </row>
    <row r="180" spans="16:17">
      <c r="P180" s="22"/>
      <c r="Q180" s="22"/>
    </row>
    <row r="181" spans="16:17">
      <c r="P181" s="22"/>
      <c r="Q181" s="22"/>
    </row>
    <row r="182" spans="16:17">
      <c r="P182" s="22"/>
      <c r="Q182" s="22"/>
    </row>
    <row r="183" spans="16:17">
      <c r="P183" s="22"/>
      <c r="Q183" s="22"/>
    </row>
    <row r="184" spans="16:17">
      <c r="P184" s="22"/>
      <c r="Q184" s="22"/>
    </row>
    <row r="185" spans="16:17">
      <c r="P185" s="22"/>
      <c r="Q185" s="22"/>
    </row>
    <row r="186" spans="16:17">
      <c r="P186" s="22"/>
      <c r="Q186" s="22"/>
    </row>
    <row r="187" spans="16:17">
      <c r="P187" s="22"/>
      <c r="Q187" s="22"/>
    </row>
    <row r="188" spans="16:17">
      <c r="P188" s="22"/>
      <c r="Q188" s="22"/>
    </row>
    <row r="189" spans="16:17">
      <c r="P189" s="22"/>
      <c r="Q189" s="22"/>
    </row>
    <row r="190" spans="16:17">
      <c r="P190" s="22"/>
      <c r="Q190" s="22"/>
    </row>
    <row r="191" spans="16:17">
      <c r="P191" s="22"/>
      <c r="Q191" s="22"/>
    </row>
    <row r="192" spans="16:17">
      <c r="P192" s="22"/>
      <c r="Q192" s="22"/>
    </row>
    <row r="193" spans="16:17">
      <c r="P193" s="22"/>
      <c r="Q193" s="22"/>
    </row>
    <row r="194" spans="16:17">
      <c r="P194" s="22"/>
      <c r="Q194" s="22"/>
    </row>
    <row r="195" spans="16:17">
      <c r="P195" s="22"/>
      <c r="Q195" s="22"/>
    </row>
    <row r="196" spans="16:17">
      <c r="P196" s="22"/>
      <c r="Q196" s="22"/>
    </row>
    <row r="197" spans="16:17">
      <c r="P197" s="22"/>
      <c r="Q197" s="22"/>
    </row>
    <row r="198" spans="16:17">
      <c r="P198" s="22"/>
      <c r="Q198" s="22"/>
    </row>
    <row r="199" spans="16:17">
      <c r="P199" s="22"/>
      <c r="Q199" s="22"/>
    </row>
    <row r="200" spans="16:17">
      <c r="P200" s="22"/>
      <c r="Q200" s="22"/>
    </row>
    <row r="201" spans="16:17">
      <c r="P201" s="22"/>
      <c r="Q201" s="22"/>
    </row>
    <row r="202" spans="16:17">
      <c r="P202" s="22"/>
      <c r="Q202" s="22"/>
    </row>
    <row r="203" spans="16:17">
      <c r="P203" s="22"/>
      <c r="Q203" s="22"/>
    </row>
    <row r="204" spans="16:17">
      <c r="P204" s="22"/>
      <c r="Q204" s="22"/>
    </row>
    <row r="205" spans="16:17">
      <c r="P205" s="22"/>
      <c r="Q205" s="22"/>
    </row>
    <row r="206" spans="16:17">
      <c r="P206" s="22"/>
      <c r="Q206" s="22"/>
    </row>
    <row r="207" spans="16:17">
      <c r="P207" s="22"/>
      <c r="Q207" s="22"/>
    </row>
    <row r="208" spans="16:17">
      <c r="P208" s="22"/>
      <c r="Q208" s="22"/>
    </row>
  </sheetData>
  <mergeCells count="32">
    <mergeCell ref="B3:M3"/>
    <mergeCell ref="B4:M4"/>
    <mergeCell ref="B8:M8"/>
    <mergeCell ref="B6:M7"/>
    <mergeCell ref="B5:M5"/>
    <mergeCell ref="B20:M20"/>
    <mergeCell ref="C9:M9"/>
    <mergeCell ref="C13:M13"/>
    <mergeCell ref="B12:M12"/>
    <mergeCell ref="B10:M10"/>
    <mergeCell ref="C17:M17"/>
    <mergeCell ref="C11:M11"/>
    <mergeCell ref="B16:M16"/>
    <mergeCell ref="B14:M14"/>
    <mergeCell ref="C15:M15"/>
    <mergeCell ref="B18:M18"/>
    <mergeCell ref="B90:M90"/>
    <mergeCell ref="B85:M85"/>
    <mergeCell ref="C21:M21"/>
    <mergeCell ref="B19:M19"/>
    <mergeCell ref="B80:M80"/>
    <mergeCell ref="B49:M49"/>
    <mergeCell ref="B53:M53"/>
    <mergeCell ref="B58:M58"/>
    <mergeCell ref="B70:M70"/>
    <mergeCell ref="B75:M75"/>
    <mergeCell ref="B22:M22"/>
    <mergeCell ref="B62:M62"/>
    <mergeCell ref="B24:M25"/>
    <mergeCell ref="B23:M23"/>
    <mergeCell ref="B45:M45"/>
    <mergeCell ref="B26:M26"/>
  </mergeCells>
  <phoneticPr fontId="4" type="noConversion"/>
  <pageMargins left="0.75" right="0.75" top="1" bottom="1" header="0" footer="0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MEXICALI 2017</vt:lpstr>
      <vt:lpstr>ENSENADA</vt:lpstr>
      <vt:lpstr>TIJUANA</vt:lpstr>
      <vt:lpstr>TOTAL HORAS</vt:lpstr>
      <vt:lpstr>DIAS FESTIVOS</vt:lpstr>
    </vt:vector>
  </TitlesOfParts>
  <Company>pgjebc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mbeltran</cp:lastModifiedBy>
  <cp:lastPrinted>2017-12-15T20:34:12Z</cp:lastPrinted>
  <dcterms:created xsi:type="dcterms:W3CDTF">2010-02-22T18:22:16Z</dcterms:created>
  <dcterms:modified xsi:type="dcterms:W3CDTF">2018-01-11T22:07:38Z</dcterms:modified>
</cp:coreProperties>
</file>